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dor\Desktop\CUENTA PUBLICA SAACG 2023\09 SEPTIEMBRE\ESTADOS FINANCIEROS\"/>
    </mc:Choice>
  </mc:AlternateContent>
  <bookViews>
    <workbookView xWindow="0" yWindow="0" windowWidth="27705" windowHeight="12630"/>
  </bookViews>
  <sheets>
    <sheet name="SEPTIEMBRE 2023 " sheetId="2" r:id="rId1"/>
  </sheets>
  <definedNames>
    <definedName name="_xlnm.Print_Area" localSheetId="0">'SEPTIEMBRE 2023 '!$A$1:$I$622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7" i="2" l="1"/>
  <c r="B22" i="2"/>
  <c r="B44" i="2"/>
  <c r="B63" i="2"/>
  <c r="B68" i="2"/>
  <c r="B77" i="2"/>
  <c r="C83" i="2"/>
  <c r="C85" i="2"/>
  <c r="C88" i="2" s="1"/>
  <c r="B98" i="2"/>
  <c r="C104" i="2"/>
  <c r="C106" i="2" s="1"/>
  <c r="B121" i="2"/>
  <c r="B127" i="2"/>
  <c r="B129" i="2"/>
  <c r="B131" i="2"/>
  <c r="B142" i="2"/>
  <c r="D142" i="2"/>
  <c r="E142" i="2"/>
  <c r="F142" i="2"/>
  <c r="G142" i="2"/>
  <c r="H142" i="2"/>
  <c r="H143" i="2"/>
  <c r="H144" i="2"/>
  <c r="C145" i="2"/>
  <c r="C142" i="2" s="1"/>
  <c r="C151" i="2" s="1"/>
  <c r="C146" i="2"/>
  <c r="C147" i="2"/>
  <c r="B148" i="2"/>
  <c r="C148" i="2"/>
  <c r="D148" i="2"/>
  <c r="D151" i="2" s="1"/>
  <c r="E148" i="2"/>
  <c r="E151" i="2" s="1"/>
  <c r="F148" i="2"/>
  <c r="G148" i="2"/>
  <c r="H148" i="2"/>
  <c r="H151" i="2" s="1"/>
  <c r="H149" i="2"/>
  <c r="G150" i="2"/>
  <c r="B151" i="2"/>
  <c r="F151" i="2"/>
  <c r="G151" i="2"/>
  <c r="B162" i="2"/>
  <c r="B166" i="2"/>
  <c r="B168" i="2"/>
  <c r="D176" i="2"/>
  <c r="D177" i="2" s="1"/>
  <c r="C187" i="2"/>
  <c r="C193" i="2" s="1"/>
  <c r="C191" i="2"/>
  <c r="B193" i="2"/>
  <c r="B207" i="2"/>
  <c r="B213" i="2" s="1"/>
  <c r="B209" i="2"/>
  <c r="B210" i="2"/>
  <c r="C213" i="2"/>
  <c r="C227" i="2"/>
  <c r="C232" i="2"/>
  <c r="C239" i="2"/>
  <c r="C243" i="2"/>
  <c r="C248" i="2"/>
  <c r="C270" i="2"/>
  <c r="C278" i="2" s="1"/>
  <c r="B474" i="2"/>
  <c r="B502" i="2" s="1"/>
  <c r="B476" i="2"/>
  <c r="B477" i="2"/>
  <c r="B478" i="2"/>
  <c r="B481" i="2"/>
  <c r="B483" i="2"/>
  <c r="B484" i="2"/>
  <c r="B487" i="2"/>
  <c r="B489" i="2"/>
  <c r="B490" i="2"/>
  <c r="B491" i="2"/>
  <c r="B493" i="2"/>
  <c r="B494" i="2"/>
  <c r="B495" i="2"/>
  <c r="B496" i="2"/>
  <c r="B497" i="2"/>
  <c r="B499" i="2"/>
  <c r="B501" i="2"/>
  <c r="C565" i="2"/>
  <c r="C569" i="2" s="1"/>
  <c r="D569" i="2" s="1"/>
  <c r="C566" i="2"/>
  <c r="D566" i="2" s="1"/>
  <c r="C567" i="2"/>
  <c r="D567" i="2"/>
  <c r="C568" i="2"/>
  <c r="B569" i="2"/>
  <c r="C572" i="2"/>
  <c r="D572" i="2" s="1"/>
  <c r="D573" i="2" s="1"/>
  <c r="B573" i="2"/>
  <c r="B582" i="2"/>
  <c r="C582" i="2"/>
  <c r="D582" i="2"/>
  <c r="E582" i="2"/>
  <c r="F582" i="2"/>
  <c r="B585" i="2"/>
  <c r="C585" i="2"/>
  <c r="D585" i="2"/>
  <c r="D586" i="2" s="1"/>
  <c r="E585" i="2"/>
  <c r="E586" i="2" s="1"/>
  <c r="F585" i="2"/>
  <c r="B586" i="2"/>
  <c r="C586" i="2"/>
  <c r="F586" i="2"/>
  <c r="C573" i="2" l="1"/>
</calcChain>
</file>

<file path=xl/sharedStrings.xml><?xml version="1.0" encoding="utf-8"?>
<sst xmlns="http://schemas.openxmlformats.org/spreadsheetml/2006/main" count="523" uniqueCount="440">
  <si>
    <t xml:space="preserve">                          Director Estatal Conalep Aguascalientes                                                                                Directora de Administración y Finanzas</t>
  </si>
  <si>
    <t xml:space="preserve">          L.A.E. Cinthia Magaly Montoya Martínez </t>
  </si>
  <si>
    <t xml:space="preserve">                                   Ing. Braulio Paredes Martínez                                                                                                          </t>
  </si>
  <si>
    <t>Bajo protesta de decir verdad declaramos que los Estados Financieros y su Notas son razonablemente correctos y responsabilidad del emisor.</t>
  </si>
  <si>
    <t>17. Responsabilidad Sobre la Presentación Razonable de la Información Contable</t>
  </si>
  <si>
    <t>No existen partes relacionadas que pudieran ejercer influencia significativa sobre la toma de decisiones financieras y operativas.</t>
  </si>
  <si>
    <t>16. Partes Relacionadas</t>
  </si>
  <si>
    <t>CONALEP Aguascalientes continúa realizando sus registros contables con base acumulativa, apegándose al marco conceptual y los postulados básicos de la Ley General de Contabilidad Gubernamental, donde señala la obligación de emitir información contable, presupuestaria y programática sobre la base técnica prevista en los documentos técnico-contables mencionado en dicho acuerdo.</t>
  </si>
  <si>
    <t>15. Eventos Posteriores al Cierre</t>
  </si>
  <si>
    <t>CONALEP Aguascalientes, no considera necesario revelar la información financiera segmentada.</t>
  </si>
  <si>
    <t>14. Información por Segmentos</t>
  </si>
  <si>
    <t>CONALEP Aguascalientes mantiene las acciones dirigidas a robustecer la recaudación y controlar el gasto operacional.</t>
  </si>
  <si>
    <t>13. Proceso de Mejora</t>
  </si>
  <si>
    <t>No se tiene Calificaciones otorgadas.</t>
  </si>
  <si>
    <t>12. Calificaciones otorgadas</t>
  </si>
  <si>
    <t>No se tiene Deuda Pública contratada.</t>
  </si>
  <si>
    <t>11. Información sobre la Deuda y el Reporte Analítico de la Deuda</t>
  </si>
  <si>
    <t>Total Proyección Ingreso Federal</t>
  </si>
  <si>
    <t>Subsidios y Subvenciones Aportación FAETA</t>
  </si>
  <si>
    <t>Proyección Ingreso Federal</t>
  </si>
  <si>
    <t>Total Proyección Ingreso Estatal</t>
  </si>
  <si>
    <t>Transferencias y Asignaciones Estatales</t>
  </si>
  <si>
    <t>Ingresos por Venta de Bienes y Prestación de Servicios</t>
  </si>
  <si>
    <t>Productos</t>
  </si>
  <si>
    <t>Proyección Ingreso Estatal</t>
  </si>
  <si>
    <t>b)  Proyección de recaudación e ingresos mediano plazo</t>
  </si>
  <si>
    <t>Total Ingreso Federal</t>
  </si>
  <si>
    <r>
      <rPr>
        <b/>
        <sz val="9"/>
        <color theme="1"/>
        <rFont val="Arial"/>
        <family val="2"/>
      </rPr>
      <t>Avance Recaudación</t>
    </r>
  </si>
  <si>
    <t>Recaudación Septiembre 2023</t>
  </si>
  <si>
    <r>
      <rPr>
        <b/>
        <sz val="9"/>
        <color theme="1"/>
        <rFont val="Arial"/>
        <family val="2"/>
      </rPr>
      <t>Ley de Ingresos Estimada</t>
    </r>
  </si>
  <si>
    <t>Ingreso Federal</t>
  </si>
  <si>
    <t>Total Ingreso Estatal</t>
  </si>
  <si>
    <t xml:space="preserve">Transferencias y Asignaciones Estatales </t>
  </si>
  <si>
    <t>Ingresos por Venta de Bienes y Prestación de servicios</t>
  </si>
  <si>
    <t>Ingreso Estatal</t>
  </si>
  <si>
    <t>a)  Recaudación</t>
  </si>
  <si>
    <t>10. Reporte de la Recaudación</t>
  </si>
  <si>
    <t>No se tienen fideicomisos y/o Mandatos.</t>
  </si>
  <si>
    <t>9. Fideicomisos, Mandatos y Análogos</t>
  </si>
  <si>
    <t>Los activos son administrados por cada de los Planteles y por la Dirección Estatal que los usan o disfrutan de sus beneficios.</t>
  </si>
  <si>
    <t>h)  Administración de activos</t>
  </si>
  <si>
    <t>Durante el período presentado, no se han realizado desmantelamiento de activos</t>
  </si>
  <si>
    <t>g)  Desmantelamiento de activos</t>
  </si>
  <si>
    <t>No se tiene identificado alguna otra circunstancia de carácter significativo que afecte el activo.</t>
  </si>
  <si>
    <t>f)   Otras circunstancias</t>
  </si>
  <si>
    <t>El valor activado de los activos se realiza en base a las estimaciones de obra y facturas enviadas por los contratistas.</t>
  </si>
  <si>
    <t>e)  Valor activado de los activos</t>
  </si>
  <si>
    <r>
      <t xml:space="preserve">Las inversiones financieras a corto plazo se manejan en Fondos de Inversión Gubernamental, con una calificación de riesgo </t>
    </r>
    <r>
      <rPr>
        <b/>
        <sz val="9"/>
        <color theme="1"/>
        <rFont val="Arial"/>
        <family val="2"/>
      </rPr>
      <t xml:space="preserve">Calificación </t>
    </r>
    <r>
      <rPr>
        <sz val="9"/>
        <color theme="1"/>
        <rFont val="Arial"/>
        <family val="2"/>
      </rPr>
      <t>AAA / 1 / S&amp;P</t>
    </r>
  </si>
  <si>
    <t>No se manejan operaciones con tipo de cambio</t>
  </si>
  <si>
    <t>d)  Riesgos por tipo de cambio</t>
  </si>
  <si>
    <t>Se realiza la capitalización de gastos de acuerdo a matrices de conversión aprobadas por CONAC, en referencia a afectaciones del capítulos 5000.</t>
  </si>
  <si>
    <t>c)  Capitalizacion de gastos</t>
  </si>
  <si>
    <t>No hay cambios en porcentaje de depreciación</t>
  </si>
  <si>
    <t>b)  Cambios en porcentaje de depreciación:</t>
  </si>
  <si>
    <t>Otros Equipos</t>
  </si>
  <si>
    <t>Herramientas y Máquinas-Herramienta</t>
  </si>
  <si>
    <t>Equipos de Generación Eléctrica, Aparatos y Accesorios Eléctricos</t>
  </si>
  <si>
    <t>Equipo de Comunicación y Telecomunicación</t>
  </si>
  <si>
    <t>Maquinaria y Equipo Industrial</t>
  </si>
  <si>
    <t>Maquinaria, Otros Equipos y Herramientas</t>
  </si>
  <si>
    <t>Automóviles y Equipo Terrestre</t>
  </si>
  <si>
    <t>Equipo de Transporte</t>
  </si>
  <si>
    <t>Instrumental Médico y de Laboratorio</t>
  </si>
  <si>
    <t>Equipo Médico y de Laboratorio</t>
  </si>
  <si>
    <t>Equipo e Instrumental Médico y de Laboratorio</t>
  </si>
  <si>
    <t>Otro Mobiliario y Equipo Educacional y Recreativo</t>
  </si>
  <si>
    <t>33.3</t>
  </si>
  <si>
    <t>Cámaras Fotográficas y de Video</t>
  </si>
  <si>
    <t>Equipos y Aparatos Audiovisuales</t>
  </si>
  <si>
    <t>Mobiliario y Equipo Educacional y Recreativo</t>
  </si>
  <si>
    <t>Otros Mobiliarios y Equipos de Administración</t>
  </si>
  <si>
    <t>Equipo de Cómputo y de Tecnologías de la Información</t>
  </si>
  <si>
    <t>Muebles de Oficina y Estantería</t>
  </si>
  <si>
    <t>Mobiliario y Equipo de Administración</t>
  </si>
  <si>
    <t>BIENES MUEBLES</t>
  </si>
  <si>
    <t>Otros Bienes Inmuebles</t>
  </si>
  <si>
    <t>Infraestructura</t>
  </si>
  <si>
    <t>Edificios No Habitacionales</t>
  </si>
  <si>
    <t>Terrenos</t>
  </si>
  <si>
    <t>BIENES INMUEBLES, INFRAESTRUCTURA Y CONSTRUCCIONES EN PROCESO</t>
  </si>
  <si>
    <t>% de depreciación anual</t>
  </si>
  <si>
    <t>Años de vida útil</t>
  </si>
  <si>
    <t>Cuenta</t>
  </si>
  <si>
    <t>Concepto</t>
  </si>
  <si>
    <t>a)  Vida Útil o porcentajes de depreciación:</t>
  </si>
  <si>
    <t>Por lo anterior se muestra a continuación:</t>
  </si>
  <si>
    <t>Variación del Periodo</t>
  </si>
  <si>
    <t>Depreciación, Deterioro y Amortización Acumulada de Bienes</t>
  </si>
  <si>
    <t>Software</t>
  </si>
  <si>
    <t>Activos Intangibles</t>
  </si>
  <si>
    <t>Maquinaria, otros Equipos y Herramientas</t>
  </si>
  <si>
    <t>Vehículos y Equipo de Transporte</t>
  </si>
  <si>
    <t>Bienes Muebles</t>
  </si>
  <si>
    <t>Edificios no Habitacionales</t>
  </si>
  <si>
    <t>Inmuebles, Infraestructura y Construcciones en Proceso</t>
  </si>
  <si>
    <t>Deudores Diversos a Largo Plazo</t>
  </si>
  <si>
    <t>Otros Derechos a Recibir Efectivo o Equivalentes a Largo Plazo</t>
  </si>
  <si>
    <t>Activo No Circulante</t>
  </si>
  <si>
    <t>Gastos por comprobar</t>
  </si>
  <si>
    <t>Anticipo para gastos de viaje</t>
  </si>
  <si>
    <t>Deudores Diversos por Cobrar a Corto Plazo</t>
  </si>
  <si>
    <t>Anticipo de sueldos</t>
  </si>
  <si>
    <t>Cuentas por Cobrar a Corto Plazo</t>
  </si>
  <si>
    <t>Otros Efectivos y Equivalentes</t>
  </si>
  <si>
    <t>Derechos a recibir bienes o servicios</t>
  </si>
  <si>
    <t>Fondos con Afectación Específica</t>
  </si>
  <si>
    <t>Inversiones Temporales (Hasta 3 meses)</t>
  </si>
  <si>
    <t>Bancos/Dependencias y Otros</t>
  </si>
  <si>
    <t>Bancos/Tesorería</t>
  </si>
  <si>
    <t>Efectivo</t>
  </si>
  <si>
    <t>Efectivo y Equivalentes</t>
  </si>
  <si>
    <t xml:space="preserve">  2022 (Pesos)</t>
  </si>
  <si>
    <t xml:space="preserve">  2023 (Pesos)</t>
  </si>
  <si>
    <t>CUENTA</t>
  </si>
  <si>
    <t>8. Reporte Analítico del Activo</t>
  </si>
  <si>
    <t>No se realizan operaciones en moneda extranjera, por lo que no se tiene obligaciones o derechos de esta naturaleza.</t>
  </si>
  <si>
    <t>7. Posición en Moneda Extranjera y Protección por Riesgo Cambiario</t>
  </si>
  <si>
    <t>No se ha realizado depuración o cancelación de saldos.</t>
  </si>
  <si>
    <t>j)   Depuración y cancelación de saldos</t>
  </si>
  <si>
    <t>No se han tenido reclasificaciones.</t>
  </si>
  <si>
    <t>i)   Reclasificaciones</t>
  </si>
  <si>
    <t>No se ha tenido cambio en políticas contables.</t>
  </si>
  <si>
    <t>h)  Cambios en políticas contables</t>
  </si>
  <si>
    <t>No ha realizado registro y cálculo de alguna reserva.</t>
  </si>
  <si>
    <t>g)  Reservas</t>
  </si>
  <si>
    <t>Provisiones para Pensiones a Largo Plazo según Estudio Actuarial realizado al ejercicio 2021 por la cantidad de $10,590,049.00(DIEZ MILLONES QUINIENTOS NOVENTA MIL CUARENTA Y NUEVE PESOS )</t>
  </si>
  <si>
    <r>
      <rPr>
        <b/>
        <sz val="9"/>
        <color theme="1"/>
        <rFont val="Arial"/>
        <family val="2"/>
      </rPr>
      <t>Provisiones a Largo Plazo.</t>
    </r>
    <r>
      <rPr>
        <sz val="9"/>
        <color theme="1"/>
        <rFont val="Arial"/>
        <family val="2"/>
      </rPr>
      <t xml:space="preserve">   Laudo condenado por la JUNTA LOCAL DE CONCILIACION Y ARBITRAJE, EXP. JUNTA ESPECIAL 4, NUM.1798-2012-4,del día 28 de Marzo de 2022, donde se determina el total de la ejecución  por la cantidad de $8,572,299.39 (OCHO MILLONES QUINIENTOS SETENTA Y DOS MIL DOSCIENTOS NOVENTA Y NUEVE PESOS 39/100M.N) </t>
    </r>
  </si>
  <si>
    <t>f)   Provisiones</t>
  </si>
  <si>
    <t>II. ISSSTE — El Instituto de Seguridad y Servicios Sociales de los Trabajadores del Estado, es el organismo que tiene a su cargo otorgar las prestaciones de seguridad y servicios sociales conforme a la Ley del Instituto de Seguridad y Servicios Sociales de los Trabajadores del Estado, que incluye a los servidores públicos, pensionados y a los familiares beneficiarios. La Entidad paga mensualmente a este Instituto las aportaciones retenidas a los empleados.</t>
  </si>
  <si>
    <t>I. Las primas de antigüedad a que tienen derecho los trabajadores al terminar la relación de trabajo, se registran en gastos del año en que son pagadas.</t>
  </si>
  <si>
    <t>e)  Beneficios a los empleados</t>
  </si>
  <si>
    <t>No se tienen inventarios o algún bien disponible para su transformación o su consumo, por lo que no se tienen obligaciones de tener un sistema o método de valuación de inventarios y costo de lo vendido.</t>
  </si>
  <si>
    <t>d)  Inventarios</t>
  </si>
  <si>
    <t>No se tienen inversión en acciones en compañías subsidiarias no consolidadas y asociadas.</t>
  </si>
  <si>
    <t>c)  Inversión en acciones</t>
  </si>
  <si>
    <t>No se realizan operaciones en el extranjero, por lo que no se tiene obligaciones o derechos de esta naturaleza.</t>
  </si>
  <si>
    <t>b)  Operaciones en el extranjero</t>
  </si>
  <si>
    <t>Este supuesto no se ha presentado para que se realice dicha actualización.</t>
  </si>
  <si>
    <t>Atendiendo a la Norma Internacional Financiera Gubernamental (NIFGG-001) se deberá actualizar el patrimonio cuando la inflación acumulada de los tres ejercicios anuales anteriores es igual o superior que el 26%, de la misma manera atendiendo a la Norma Internacional de Contabilidad del Sector Público (NICSP 10- Presentación de Información Financiera en Economías Hiperinflacionarias), se deberá actualizar la inflación acumulada durante un periodo de tres años sea igual o superior al 100%.</t>
  </si>
  <si>
    <t>a)   Actualización:</t>
  </si>
  <si>
    <t>6.Políticas de Contabilidad Significativas:</t>
  </si>
  <si>
    <t>d)Normatividad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</si>
  <si>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c)Postulados básicos.</t>
  </si>
  <si>
    <t>b)La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método empleado y los criterios de aplicación de los mismos.</t>
  </si>
  <si>
    <t>a)Si se ha observado la normatividad emitida por el CONAC y las disposiciones legales aplicables.</t>
  </si>
  <si>
    <t>Los párrafos anteriores obedecen al cumplimiento de la CONAC, conforme a lo siguiente:</t>
  </si>
  <si>
    <t>Se registran las operaciones en base al devengo y acumulativa, en apego al Marco Conceptual, Postulados Básicos, Normas y Metodologías que establezcan los momentos contables, Clasificadores y Manuales de Contabilidad Gubernamental armonizados.</t>
  </si>
  <si>
    <t>CONALEP Aguascalientes registra operaciones financieras para obtener la información que se deriva de la contabilidad, tomando en cuenta las políticas contables emitidas por el Consejo Nacional de Armonización Contable (CONAC) de conformidad con la Ley General de Contabilidad Gubernamental (LGCG), y las disposiciones legales aplicables.</t>
  </si>
  <si>
    <t>5.Bases de Preparación de los Estados Financieros</t>
  </si>
  <si>
    <t>No hay Fideicomisos, mandatos y análogos que reportar.</t>
  </si>
  <si>
    <t>g)  Fideicomisos, mandatos y análogos de los cuales es fideicomitente o fideicomisario:</t>
  </si>
  <si>
    <t>f)   Estructura Organizacional Básica:</t>
  </si>
  <si>
    <t>No es contribuyente de IVA, además de no retener el impuesto de acuerdo al Artículo 3 fracción III LIVA.</t>
  </si>
  <si>
    <t>IMPUESTO AL VALOR AGREGADO.</t>
  </si>
  <si>
    <t>1.25% RESICO</t>
  </si>
  <si>
    <t>10% Arrendamiento</t>
  </si>
  <si>
    <t>10% Honorarios profesionales</t>
  </si>
  <si>
    <t>Sueldos y salarios Asimilados a salarios</t>
  </si>
  <si>
    <t>Persona Moral no contribuyente por la percepción de sus ingresos, de conformidad al Título III de la Ley del Impuesto Sobre la Renta. Se retiene el impuesto sobre la renta por los conceptos de:</t>
  </si>
  <si>
    <t>IMPUESTO SOBRE LA RENTA.</t>
  </si>
  <si>
    <t>e)  Consideraciones fiscales:</t>
  </si>
  <si>
    <t>Es Persona Moral con fines no lucrativos.</t>
  </si>
  <si>
    <t>d)  Régimen jurídico:</t>
  </si>
  <si>
    <t>El ejercicio fiscal es 2023</t>
  </si>
  <si>
    <t>c)  Ejercicio fiscal:</t>
  </si>
  <si>
    <t>Formar profesionistas competitivos a través de un modelo académico equitativo, pertinente, flexible y de calidad, además de ofrecer servicios de capacitación y evaluación para la certificación de competencias laborales.</t>
  </si>
  <si>
    <t>b)  Principal Actividad:</t>
  </si>
  <si>
    <t>Prestar servicios educativos complementarios de capacitación, evaluación y certificación de competencias laborales y servicios tecnológicos contribuyendo a elevar la productividad y competitividad en el país.</t>
  </si>
  <si>
    <t>CONALEP Aguascalientes tiene por objeto impartir educación de tipo medio superior Profesional Técnico con la finalidad de satisfacer la demanda del personal técnico calificado para el sistema productivo del país, así como el Nivel Técnico Bachiller el cual, refrenda la educación profesiona l técnica e incorpora la formación básica y propedéutica que sus egresados requieren para continuar sus estudios en instituciones de educación superior, o bien logren su pronta inserción en el mercado laboral.</t>
  </si>
  <si>
    <t>a)  Objeto social:</t>
  </si>
  <si>
    <t>II.Federal, representado por el colegio Nacional de Educación Profesional Técnica, que tiene como principal objetivo estandariza r y coordinar en el país, la educación profesional técnica y profesional técnica bachiller.</t>
  </si>
  <si>
    <t>I. Estatal, constituido por los Organismos Públicos descentralizados creados por cada uno de las Entidades Federativas, denominados Colegios Estatales y los Planteles ubicados en su territorio; y</t>
  </si>
  <si>
    <t>CONALEP Aguascalientes opera en dos niveles:</t>
  </si>
  <si>
    <t>4.Organización y Objeto Social</t>
  </si>
  <si>
    <t>La Administración está a cargo de su Junta Directiva, la cual representa el Órgano de Gobierno de CONALEP Aguascalientes.   Así mismo hay un director estatal y directores de los planteles, los cuales tienen a su cargo la administración de los mismos y ejercen las atribuciones que les confiere el decreto de creación.</t>
  </si>
  <si>
    <t>Asimismo el 23 de marzo de 2015 se publicó en el periódico oficial del estado de Aguascalientes con decreto no 169 en su artículo 2º el cambio de nombre de la Entidad de Colegio de Educación Profesional Técnica del Estado de Aguascalientes (CONALEP AGUASCALIENTES) a “CONALEP Aguascalientes”.</t>
  </si>
  <si>
    <t>Con fecha 30 de mayo de 1999, el Congreso del Estado de Aguascalientes promulgó la ley que creó el COLEGIO DE EDUCACION PROFESIONAL TECNICA DEL ESTADO DE AGUASCALIENTES, Organismo Público Descentralizado del Gobierno del Estado, con personalidad jurídica y patrimonio propios, el cual continuaría siendo parte del Sistema Nacional de Colegios de Educación Profesional Técnica (CONALEP AGUASCALIENTES).</t>
  </si>
  <si>
    <t>En 1993 el decreto se reformó para abrir las expectativas en materia de capacitación laboral, vinculación intersectorial, apoyo comunitario, asesoría y asistencia tecnológicas a las empresas que se encargarían de la educación básica y normal, y se ocuparía de todos los niveles educativos en el Estado.</t>
  </si>
  <si>
    <t>b) Principales cambios en su estructura:</t>
  </si>
  <si>
    <t>Fue creado por Decreto Presidencial en 1978 como un Organismo Público del Gobierno Federal, con personalidad jurídica y patrimonio propio.</t>
  </si>
  <si>
    <t>a) Fecha de creación:</t>
  </si>
  <si>
    <t>CONALEP Aguascalientes, es una institución educativa del nivel medio superior que forma parte del Sistema Nacional de Colegios de Educación Profesional Técnica del Estado de Aguascalientes.</t>
  </si>
  <si>
    <t>3.Autorización e Historia</t>
  </si>
  <si>
    <t>Innovación Económica</t>
  </si>
  <si>
    <t>Fuente el Financiero, Forbes, Banco Mundial</t>
  </si>
  <si>
    <t xml:space="preserve"> El objetivo es que Aguascalientes continúe con buena liquidez e indicadores financieros estables para implementar diversos programas gubernamentales que son necesarios para mejorar la calidad de vida de las y los aguascalentenses.</t>
  </si>
  <si>
    <t>El paquete económico para el año 2022 contempla la recuperación de la economía y del mercado laboral, que será paulatina y dependerá del impulso al consumo local, la reactivación del turismo, entre otros aspectos.</t>
  </si>
  <si>
    <t>El Paquete Económico 2023 contempla una propuesta de 11 mil 441 millones de pesos, que representan 1,017 millones de pesos más de lo que se ejerció en este 2022.</t>
  </si>
  <si>
    <t xml:space="preserve">Se prevé desarrollar programas y acciones prioritarias en los rubros de salud, educación, seguridad, obra pública y economía, así como el fortalecimiento de los 11 municipios.  El reajuste al Impuesto Sobre la Nómina (ISN) que se contempla para el 2023, el funcionario estatal recordó que, debido al panorama económico ocasionado por la pandemia, dicho gravamen se redujo del 2.5 al 2.0 por ciento; por lo que ahora se pretende regresar a la tasa del 2.5 por ciento, a fin de fortalecer algunos temas como seguridad, economía, infraestructura e investigación.
</t>
  </si>
  <si>
    <t>Local</t>
  </si>
  <si>
    <t xml:space="preserve">El Fondo Monetario Internacional ha señalado que 2023 será un año más complejo que el que acabamos de dejar atrás, donde un tercio de la economía global estará en recesión. En cuanto a la inflación general, permanecerá por encima del rango objetivo del Banco de México (Banxico) a lo largo de todo el año, aunque mostrando una lenta trayectoria descendente para concluir en un nivel de 5.6 por ciento anual. </t>
  </si>
  <si>
    <t xml:space="preserve">Mientras, la economía del país habría crecido tan sólo 2.9% en 2022, de acuerdo con la  Comisión Económica para América Latina y el Caribe (Cepal) y se espera que las presiones inflacionarias se mantengan presentes para estos próximos 12 meses, aunque irían en descenso en el transcurso del año, sin alcanzar la tasa objetivo de Banco de México, que es de un rango de 3%. </t>
  </si>
  <si>
    <t>La estabilidad en las finanzas públicas, un banco central con credibilidad, niveles de reservas internacionales adecuados, son factores que México parece tener como puntos de fortalezas y de resiliencia en este entorno tan complejo que se está previendo para este año.</t>
  </si>
  <si>
    <t xml:space="preserve">Una posible recesión en Estados Unidos y las presiones inflacionarias son fantasmas que rondan la economía mexicana en este 2023. El año será clave en el esfuerzo por establecer los cimientos de un mejor desempeño económico hacia 2024, aunque el deterioro en el poder adquisitivo de la población será todo un reto por vencer para lograr este objetivo. 
</t>
  </si>
  <si>
    <t>Nacional</t>
  </si>
  <si>
    <t xml:space="preserve">África subsahariana: Se prevé que el crecimiento se desacelerará al 3,6 % en 2023 y aumentará al 3,9 % en 2024. </t>
  </si>
  <si>
    <r>
      <rPr>
        <i/>
        <sz val="9"/>
        <color theme="1"/>
        <rFont val="Arial"/>
        <family val="2"/>
      </rPr>
      <t>Asia meridional</t>
    </r>
    <r>
      <rPr>
        <sz val="9"/>
        <color theme="1"/>
        <rFont val="Arial"/>
        <family val="2"/>
      </rPr>
      <t>: Se prevé que el crecimiento se desacelerará al 5,5 % en 2023 y luego repuntará hasta alcanzar el 5,8 % en 2024.</t>
    </r>
  </si>
  <si>
    <r>
      <rPr>
        <i/>
        <sz val="9"/>
        <color theme="1"/>
        <rFont val="Arial"/>
        <family val="2"/>
      </rPr>
      <t>Oriente Medio y Norte de África</t>
    </r>
    <r>
      <rPr>
        <sz val="9"/>
        <color theme="1"/>
        <rFont val="Arial"/>
        <family val="2"/>
      </rPr>
      <t xml:space="preserve">: Según las previsiones, el crecimiento se reducirá al 3,5 % en 2023 y al 2,7 % en 2024. </t>
    </r>
  </si>
  <si>
    <r>
      <rPr>
        <i/>
        <sz val="9"/>
        <color theme="1"/>
        <rFont val="Arial"/>
        <family val="2"/>
      </rPr>
      <t>América Latina y el Caribe</t>
    </r>
    <r>
      <rPr>
        <sz val="9"/>
        <color theme="1"/>
        <rFont val="Arial"/>
        <family val="2"/>
      </rPr>
      <t>: Se prevé que el crecimiento se reducirá al 1,3 % en 2023 y luego se recuperará hasta alcanzar el 2,4 % en 2024.</t>
    </r>
  </si>
  <si>
    <t>Europa y Asia central: Se espera que el crecimiento se reducirá al 0,1 % en 2023 y luego se recuperará hasta alcanzar el 2,8 % en 2024.</t>
  </si>
  <si>
    <r>
      <rPr>
        <i/>
        <sz val="9"/>
        <color theme="1"/>
        <rFont val="Arial"/>
        <family val="2"/>
      </rPr>
      <t>Asia oriental y el Pacífico</t>
    </r>
    <r>
      <rPr>
        <sz val="9"/>
        <color theme="1"/>
        <rFont val="Arial"/>
        <family val="2"/>
      </rPr>
      <t>: Según las proyecciones, el crecimiento se reducirá al 4,3 % en 2023 y aumentará al 4,9 % en 2024.</t>
    </r>
  </si>
  <si>
    <t>Según la edición más reciente del informe Perspectivas económicas mundiales del Banco Mundial, el crecimiento mundial se está desacelerando marcadamente debido a la elevada inflación, el aumento de las tasas de interés, la reducción de las inversiones y las perturbaciones causadas por la invasión de Rusia a Ucrania.
Dada la frágil situación económica, cualquier nuevo acontecimiento adverso —como una inflación más alta que la prevista, aumentos abruptos de las tasas de interés para contenerla, el resurgimiento de la pandemia de COVID‑19 o la intensificación de las tensiones geopolíticas— podría empujar a la economía mundial a la recesión. Sería la primera vez en más de 80 años que se producen dos recesiones mundiales en la misma década.Se prevé que la economía mundial crecerá un 1,7 % en 2023 y un 2,7 % en 2024. La fuerte desaceleración del crecimiento será generalizada: los pronósticos se corregirán a la baja para el 95 % de las economías avanzadas y para casi el 70 % de los mercados emergentes y las economías en desarrollo (MEED).
Durante los próximos dos años, el ingreso per cápita de los MEED se ubicará, en promedio, en el 2,8 %, un punto porcentual inferior al promedio registrado en el período 2010-19. En África subsahariana —que representa alrededor del 60 % de las personas del mundo que se encuentran en la pobreza extrema—, se espera que el crecimiento del ingreso per cápita entre 2023 y 2024 sea, en promedio, de apenas el 1,2 %, una tasa que podría hacer que los niveles de pobreza aumenten, en lugar de disminuir. Se prevé que el crecimiento de las economías avanzadas se desacelerará del 2,5 % en 2022 al 0,5 % en 2023. En las últimas dos décadas, las desaceleraciones de esta magnitud han sido la antesala de una recesión mundial. En Estados Unidos, el crecimiento caerá al 0,5 % en 2023, 1,9 puntos porcentuales por debajo de los pronósticos anteriores y el desempeño más deficiente fuera de las recesiones oficiales desde 1970. En 2023, se espera la zona del euro no registre crecimiento, lo que representa una revisión a la baja de 1,9 puntos porcentuales. China crecerá un 4,3 %, es decir, 0,9 puntos porcentuales por debajo de los pronósticos anteriores. Para fines de 2024, los niveles del producto interno bruto (PIB) en las economías emergentes y en desarrollo serán aproximadamente un 6 % inferiores a los niveles previstos antes de la pandemia</t>
  </si>
  <si>
    <t>Mundial</t>
  </si>
  <si>
    <t>2. Panorama Económico y Financiero</t>
  </si>
  <si>
    <t>Las operaciones que realiza CONALEP Aguascalientes se encuentran reguladas por los siguientes ordenamientos legales: Constitución Política de los Estados Unidos Mexicanos y en particular del Estado Libre y Soberano de Aguascalientes, Ley de Coordinación Fiscal Federal, Ley de Coordinac ión Fiscal del Estado de Aguascalientes, Ley Orgánica de la Administración Pública del Estado de Aguascalientes, Ley General de Contabilidad Gubernamental, Ley de Presupuesto, Gasto Público y Responsabilidad Hacendaria del Estado de Aguascalientes y sus Municipios, Ley de Fiscalización así como las Leyes de Hacienda, de Ingresos, y el Presupuesto de Egresos del Estado de Aguascalientes vigentes.</t>
  </si>
  <si>
    <t>1.Introducción</t>
  </si>
  <si>
    <t>c) NOTAS DE GESTIÓN ADMINISTRATIVA</t>
  </si>
  <si>
    <t>Los registros contables se realizan con base acumulativa, apegándose al marco conceptual y a los postulados básicos de la Ley General de Contabilidad Gubernamental, donde señala la obligación de emitir información contable, presupuestaria y programática sobre la base técnica prevista en los documentos técnico- contables.</t>
  </si>
  <si>
    <t>Presupuesto de Egresos Pagado</t>
  </si>
  <si>
    <t>Presupuesto de Egresos Ejercido</t>
  </si>
  <si>
    <t>Presupuesto de Egresos Devengado</t>
  </si>
  <si>
    <t>Presupuesto de Egresos Comprometido</t>
  </si>
  <si>
    <t>Modificaciones al Presupuesto de Egresos</t>
  </si>
  <si>
    <t>Presupuesto de Egresos por Ejercer</t>
  </si>
  <si>
    <t>Presupuesto de Egresos Aprobado</t>
  </si>
  <si>
    <t>Presupuesto de Egresos</t>
  </si>
  <si>
    <t>Cuentas de Orden Presupuestarias</t>
  </si>
  <si>
    <t>Ley de Ingresos Recaudada</t>
  </si>
  <si>
    <t>Ley de Ingresos Devengada</t>
  </si>
  <si>
    <t>Modificación a la Ley de Ingresos</t>
  </si>
  <si>
    <t>Ley de Ingresos por Ejecutar</t>
  </si>
  <si>
    <t>Ley de Ingresos Estimada</t>
  </si>
  <si>
    <t>Ley de Ingresos</t>
  </si>
  <si>
    <t>Las cuentas que se manejan son las siguientes:</t>
  </si>
  <si>
    <t>En estas cuentas se controlan diversos conceptos y valores que, aunque no afectan ni modifican el Estado de Situación Financiera, deben incorporarse en libros con fines de control.</t>
  </si>
  <si>
    <t>b) NOTAS DE MEMORIA (CUENTAS DE ORDEN)</t>
  </si>
  <si>
    <t>4. Total de Gasto Contable (4 = 1 - 2 + 3)</t>
  </si>
  <si>
    <t>3.7 Otros Gastos Contables No Presupuestales</t>
  </si>
  <si>
    <t>3.6 Otros Gastos</t>
  </si>
  <si>
    <t>3.5 Aumento por insuficiencia de provisiones</t>
  </si>
  <si>
    <t>3.4 Aumento por insuficiencia de estimaciones por pérdida o deterioro u obsolescencia</t>
  </si>
  <si>
    <t>3.3 Disminución de inventarios</t>
  </si>
  <si>
    <t>3.2 Provisiones</t>
  </si>
  <si>
    <t>3.1 Estimaciones, depreciaciones, deterioros, obsolescencia y amortizaciones</t>
  </si>
  <si>
    <t>3. Más Gasto Contables No Presupuestales</t>
  </si>
  <si>
    <t>Otros Egresos Presupuestales No Contables</t>
  </si>
  <si>
    <t>2.20 Adeudos de ejercicios fiscales anteriores (ADEFAS)</t>
  </si>
  <si>
    <t>2.19 Amortización de la deuda publica</t>
  </si>
  <si>
    <t>2.18 Provisiones para contingencias y otras erogaciones especiales</t>
  </si>
  <si>
    <t>2.17 Inversiones en fideicomisos, mandatos y otros análogos</t>
  </si>
  <si>
    <t>2.16 Concesión de prestamos</t>
  </si>
  <si>
    <t>2.15 Compra de títulos y valores</t>
  </si>
  <si>
    <t>2.14 Acciones y participaciones de capital</t>
  </si>
  <si>
    <t>2.13 Obra pública en bienes propios</t>
  </si>
  <si>
    <t>2.12 Obra pública en bienes de dominio público</t>
  </si>
  <si>
    <t>2.11 Activos intangibles</t>
  </si>
  <si>
    <t>2.10 Bienes inmuebles</t>
  </si>
  <si>
    <t>2.9 Activos biológicos</t>
  </si>
  <si>
    <t>2.8 Maquinaria, otros equipos y herramientas</t>
  </si>
  <si>
    <t>2.7 Equipo de defensa y seguridad</t>
  </si>
  <si>
    <t>2.6 Vehículos y equipo de transporte</t>
  </si>
  <si>
    <t>2.5 Equipo e instrumental médico y de laboratorio</t>
  </si>
  <si>
    <t>2.4 Mobiliario y equipo educacional y recreativo</t>
  </si>
  <si>
    <t>2.3 Mobiliario y equipo de administración</t>
  </si>
  <si>
    <t>2.2 Materiales y suministros</t>
  </si>
  <si>
    <t>2.1 Materias primas y material de producción y comercialización</t>
  </si>
  <si>
    <t>2. Menos egresos presupuestarios no contables</t>
  </si>
  <si>
    <t>1. Total de egresos (presupuestarios)</t>
  </si>
  <si>
    <t>Conciliación entre los Egresos Presupuestarios y los Gastos Contables del 1 de Enero al 30 de Septiembre de 2023.</t>
  </si>
  <si>
    <t>4. Ingresos Contables (4 = 1 + 2 - 3)</t>
  </si>
  <si>
    <t>3.3 Otros Ingresos presupuestarios no contables</t>
  </si>
  <si>
    <t>3.2 Ingresos derivados de financiamientos</t>
  </si>
  <si>
    <t>3.1 Aprovechamientos patrimoniales</t>
  </si>
  <si>
    <t>3. Menos ingresos presupuestarios no contables</t>
  </si>
  <si>
    <t>2.6 Otros ingresos contables no presupuestarios</t>
  </si>
  <si>
    <t>2.5 Otros ingresos y beneficios varios</t>
  </si>
  <si>
    <t>2.4 Disminución del exceso de provisiones</t>
  </si>
  <si>
    <t>2.3 Disminución del exceso de estimaciones por pérdida o deterioro u obsolescencia</t>
  </si>
  <si>
    <t>2.2 Incremento por variación de inventarios</t>
  </si>
  <si>
    <t>2.1 Ingresos financieros</t>
  </si>
  <si>
    <t>2. Más ingresos contables no presupuestarios</t>
  </si>
  <si>
    <t>1. Ingresos Presupuestarios</t>
  </si>
  <si>
    <t>Conciliación entre los Ingresos Presupuestarios y Contables del 1 de Enero al 30 de Septiembre de 2023.</t>
  </si>
  <si>
    <t>V) CONCILIACIÓN ENTRE LOS INGRESOS PRESUPUESTARIOS Y CONTABLES,Y ENTRE LOS EGRESOS PRESUPUESTARIOS Y LOS GASTOS CONTABLES</t>
  </si>
  <si>
    <t>Flujos de Efectivo Netos de las Actividades de Operación</t>
  </si>
  <si>
    <t>Otros Ingresos y Beneficios</t>
  </si>
  <si>
    <t>Incremento en cuentas por cobrar</t>
  </si>
  <si>
    <t>Otros Gastos</t>
  </si>
  <si>
    <t>Incremento en inversiones producido por revaluación</t>
  </si>
  <si>
    <t>Incrementos en las provisiones</t>
  </si>
  <si>
    <t>Amortización</t>
  </si>
  <si>
    <t>Depreciación</t>
  </si>
  <si>
    <t>Movimientos de partidas (o rubros) que no afectan al efectivo</t>
  </si>
  <si>
    <t>Resultados del Ejercicio Ahorro/Desahorro</t>
  </si>
  <si>
    <t>2. Conciliación de los Flujos de Efectivo Netos de las Actividades de Operación y la cuenta de Resultados de Ahorro/Desahorro.</t>
  </si>
  <si>
    <t>Total de Efectivo y Equivalentes</t>
  </si>
  <si>
    <t>Depósitos de Fondos de Terceros en Garantía y/o Administración</t>
  </si>
  <si>
    <t xml:space="preserve">   2023 (Pesos)</t>
  </si>
  <si>
    <t>1. El análisis de los saldos iniciales que figuran en la última parte del Estado de Flujo de Efectivo en la cuenta de efectivo y equivalentes es como sigue:</t>
  </si>
  <si>
    <t>Efectivo y equivalentes</t>
  </si>
  <si>
    <r>
      <rPr>
        <b/>
        <sz val="9"/>
        <color theme="1"/>
        <rFont val="Arial"/>
        <family val="2"/>
      </rPr>
      <t>IV) NOTAS AL ESTADO DE FLUJOS DE EFECTIVO</t>
    </r>
  </si>
  <si>
    <t>Durante el período se realizaron rectificaciones a Resultado de Ejercicios Anteriores  por concepto de las devoluciones de ingresos por transferencias Estatales y federales FAETA correspondientes al ejercicio 2022.</t>
  </si>
  <si>
    <t xml:space="preserve">Dentro del Estado de Variación en la Hacienda Pública, se muestra las modificaciones que ha sufrido el Patrimonio o la Hacienda Pública, y que representa el importe de los bienes y derechos que son propiedad de CONALEP Aguascalientes. </t>
  </si>
  <si>
    <r>
      <rPr>
        <b/>
        <sz val="9"/>
        <color theme="1"/>
        <rFont val="Arial"/>
        <family val="2"/>
      </rPr>
      <t>III) NOTAS AL ESTADO DE VARIACIÓN EN LA HACIENDA PÚBLICA</t>
    </r>
  </si>
  <si>
    <t>Total Gastos y Otras Pérdidas</t>
  </si>
  <si>
    <t>Inversión Pública</t>
  </si>
  <si>
    <t>Otros Gastos y Pérdidas Extraordinarias</t>
  </si>
  <si>
    <t>Intereses, Comisiones y Otros Gastos de la Deuda Pública</t>
  </si>
  <si>
    <t>Participaciones y Aportaciones</t>
  </si>
  <si>
    <t>Transferencias, Asignaciones, Subsidios y Otras Ayudas</t>
  </si>
  <si>
    <t>Gastos de Funcionamiento</t>
  </si>
  <si>
    <t>Gastos y Otras Pérdidas</t>
  </si>
  <si>
    <t>%</t>
  </si>
  <si>
    <t>IMPORTE ACUMULADO (Pesos)</t>
  </si>
  <si>
    <t>El rubro de Otros gastos y Pérdidas Extraordinarias se integra mayormente por depreciación de bienes.</t>
  </si>
  <si>
    <t>Los egresos de CONALEP Aguascalientes se apegan al clasificador por objeto del gasto emitido por el CONAC para su agrupación en el estado de actividades. Los gastos de funcionamiento son clasificados atendiendo a su naturaleza por lo que se presentan de manera conjunta, lo cual contribuye a un mejor entendimiento del desempeño económico y financiero.</t>
  </si>
  <si>
    <t>Gastos y Otras Pérdidas:</t>
  </si>
  <si>
    <t>Representan principalmente los ingresos que se obtienen por concepto de Donativos y son registrados en el momento en el que se reciben.</t>
  </si>
  <si>
    <t>Otros ingresos y Beneficios</t>
  </si>
  <si>
    <t>Total Ingresos y Otros Beneficios Varios</t>
  </si>
  <si>
    <t>Total Ingresos Generados</t>
  </si>
  <si>
    <t>Otros Ingresos</t>
  </si>
  <si>
    <t>Donativos y varios</t>
  </si>
  <si>
    <t>Ingresos de Gestión</t>
  </si>
  <si>
    <t>Reposición de certificados, Seguro Estudiantil, Reexpedición de Credencial, Constancia de Estudios, Modulo de Asesoría Complementaria Inter semestral, Curso Propedéutico, Fondo de Titulación, Practicas de Campos Clínicos, Evaluación y Certificación, Aportación, Servicios de Capacitación y Varios.</t>
  </si>
  <si>
    <t>Ingresos por Venta de Bienes y Prestación de Servicios de Entidades Paraestatales y Fideicomisos no Empresariales y no Financieros</t>
  </si>
  <si>
    <t>Rendimientos financieros</t>
  </si>
  <si>
    <t>Acumulado</t>
  </si>
  <si>
    <t>Rubro</t>
  </si>
  <si>
    <t>Forma de integración</t>
  </si>
  <si>
    <t>2.       Ingresos generados:</t>
  </si>
  <si>
    <r>
      <rPr>
        <b/>
        <sz val="9"/>
        <color theme="1"/>
        <rFont val="Arial"/>
        <family val="2"/>
      </rPr>
      <t>Total Transferencias, Asignaciones, Subsidios y Subvenciones, Pensiones y Jubilaciones</t>
    </r>
  </si>
  <si>
    <t>Fondo de Aportación FAETA</t>
  </si>
  <si>
    <t>Subsidios y Subvenciones</t>
  </si>
  <si>
    <t>Transferencias por convenios</t>
  </si>
  <si>
    <t>Estatales PICOG</t>
  </si>
  <si>
    <t>Estatales</t>
  </si>
  <si>
    <t>Transferencias y Asignaciones</t>
  </si>
  <si>
    <t>1. Ingresos obtenidos:</t>
  </si>
  <si>
    <t>Las participaciones, aportaciones, convenios, incentivos derivados de la colaboración fiscal, fondos distintos de aportaciones, transferencias, asignaciones, subsidios y subvenciones, y pensiones y jubilaciones, los cuales están armonizados con los rubros del Clasificador por Rubros de Ingresos, está representado por los recursos recibidos por concepto de transferencias Estatales y Aportaciones Federales Ramo 33 Fondo FAETA y se registran al momento que se reciben.</t>
  </si>
  <si>
    <t>Participaciones, Aportaciones, Convenios, Incentivos Derivados de la Colaboración Fiscal, Fondos Distintos de Aportaciones, Transferencias, Asignaciones, Subsidios y Subvenciones y Pensiones y Jubilaciones.</t>
  </si>
  <si>
    <t>Los ingresos generados por venta de bienes y prestación de servicios se reconocen en el momento en que efectivamente se reciben.</t>
  </si>
  <si>
    <r>
      <rPr>
        <b/>
        <sz val="9"/>
        <color theme="1"/>
        <rFont val="Arial"/>
        <family val="2"/>
      </rPr>
      <t>II) NOTAS AL ESTADO DE ACTIVIDADES</t>
    </r>
  </si>
  <si>
    <r>
      <rPr>
        <b/>
        <sz val="9"/>
        <color theme="1"/>
        <rFont val="Arial"/>
        <family val="2"/>
      </rPr>
      <t>Total Cuentas por Pagar a Corto y Provisiones a Largo Plazo</t>
    </r>
  </si>
  <si>
    <t>Provisiones para Pensiones a Largo Plazo</t>
  </si>
  <si>
    <t>Provisiones por Demandas y Juicios a Largo Plazo</t>
  </si>
  <si>
    <t>Provisiones a Largo Plazo</t>
  </si>
  <si>
    <t>Devoluciones de la Ley de Ingresos por Pagar a Corto Plazo</t>
  </si>
  <si>
    <t>Otras cuentas por Pagar a Corto Plazo</t>
  </si>
  <si>
    <t>Retenciones y Contribuciones por Pagar</t>
  </si>
  <si>
    <t>Proveedores por Pagar a Corto Plazo</t>
  </si>
  <si>
    <t>Servicios Personales por Pagar a Corto Plazo</t>
  </si>
  <si>
    <t>Cuentas por Pagar a Corto Plazo</t>
  </si>
  <si>
    <t>MAYOR A 365 DÍAS</t>
  </si>
  <si>
    <t>LARGO PLAZO</t>
  </si>
  <si>
    <t>CORTO PLAZO</t>
  </si>
  <si>
    <t>DE 181 A
365 DÍAS</t>
  </si>
  <si>
    <t>DE 91 A
180 DÍAS</t>
  </si>
  <si>
    <t>DE 0 A
90 DÍAS</t>
  </si>
  <si>
    <t xml:space="preserve">OBLIGACIONES EJERCICIOS ANTERIORES </t>
  </si>
  <si>
    <t>OBLIGACIONES DEL EJERCICIO</t>
  </si>
  <si>
    <t>FONDOS DE BIENES DE TERCEROS EN ADMINISTRACIÓN</t>
  </si>
  <si>
    <t>IMPORTE (PESOS)</t>
  </si>
  <si>
    <t>Representa las obligaciones presentes, virtualmente ineludibles, identificadas, cuantificadas en términos monetarios y que representan una disminución futura de beneficios económicos, derivadas de operaciones ocurridas en el pasado que le han afectado económicamente, se desagregan de acuerdo a su periodo de exigibilidad, a corto plazo cuando se refieren a un plazo no mayor a un año y a largo plazo cuando se refieren a un plazo mayor a un año.</t>
  </si>
  <si>
    <t>Pasivo</t>
  </si>
  <si>
    <t>CONALEP Aguascalientes no cuenta con otros activos circulantes y no circulantes.</t>
  </si>
  <si>
    <t>Otros Activos</t>
  </si>
  <si>
    <t>La información financiera no muestra estimación alguna, derivado a que la importancia relativa de los saldos vencidos no se ha tenido la necesidad de registrar o determinar algún cálculo.</t>
  </si>
  <si>
    <t>Estimaciones y Deterioros</t>
  </si>
  <si>
    <t xml:space="preserve">Total Depreciación, Deterioro y Amortización Acumulada de Bienes </t>
  </si>
  <si>
    <t xml:space="preserve">Depreciación, Deterioro y Amortización Acumulada de Bienes </t>
  </si>
  <si>
    <t>Total Activos Intangibles</t>
  </si>
  <si>
    <t>Total Bienes Muebles</t>
  </si>
  <si>
    <t>Equipo   e   Instrumental   Médico   y   de Laboratorio</t>
  </si>
  <si>
    <t>Mobiliario    y    Equipo    Educacional    y Recreativo</t>
  </si>
  <si>
    <t>Total de Bienes Inmuebles, Infraestructura y Construcciones en Proceso</t>
  </si>
  <si>
    <t>IMPORTE (Pesos)</t>
  </si>
  <si>
    <t>Los saldos de la cuenta de Bienes Inmuebles, Bienes Muebles e Intangibles son:</t>
  </si>
  <si>
    <t>Las erogaciones por concepto de bienes inmuebles, infraestructura, construcciones en proceso y bienes muebles propiedad de CONALEP Aguascalientes, se registran a su costo de adquisición, construcción o equivalente y se reconoce la depreciación mensualmente de estos activos. Están registrados en base al avalúo practicado el día 05 de julio de 2019.</t>
  </si>
  <si>
    <t>Bienes Muebles, Inmuebles e Intangibles</t>
  </si>
  <si>
    <t>Representado por el monto de los recursos excedentes invertidos en Fondos de Inversión Gubernamental instrumentos con un bajo riesgo y de gran liquidez, NTEGUP, STERGOB, BBVAGOB calificación AAA / 1 / S&amp;P, se registran al costo en el momento de la inversión, así como los rendimientos generados.</t>
  </si>
  <si>
    <t>InversionesFinancieras</t>
  </si>
  <si>
    <t>Este rubro no se muestra dentro de los estados financieros, derivado a que CONALEPAGUASCALIENTES, no maneja algún bien disponible para su transformación o su consumo.</t>
  </si>
  <si>
    <t>Bienes Disponibles para su Transformación o Consumo (inventarios)</t>
  </si>
  <si>
    <t xml:space="preserve">Total de Otros Derechos a Recibir Efectivo o Equivalentes a Largo Plazo           </t>
  </si>
  <si>
    <t>Otros Derechos a Recibir Efectivo o Equivalentes a Largo .Plazo</t>
  </si>
  <si>
    <r>
      <rPr>
        <b/>
        <sz val="9"/>
        <color theme="1"/>
        <rFont val="Arial"/>
        <family val="2"/>
      </rPr>
      <t>Mayor a 365
días</t>
    </r>
  </si>
  <si>
    <t>Representan el monto de los derechos de cobro por diferentes conceptos, que serán exigibles en un plazo mayor a 12 meses, derivado de un desfalco bancario realizado al CONALEP Aguascalientes según denuncia 22/02-14 ante la Agencia número 9 del ministerio público en Aguascalientes.</t>
  </si>
  <si>
    <t>Derechos a recibir Efectivo y Equivalentes a largo plazo</t>
  </si>
  <si>
    <t>Total Derechos a recibir Bienes y Servicios</t>
  </si>
  <si>
    <t>Anticipo a proveedores bienes y servicios</t>
  </si>
  <si>
    <t>(Pesos)</t>
  </si>
  <si>
    <t>IMPORTE</t>
  </si>
  <si>
    <t>Representan el monto de los derechos de cobro por diferentes conceptos, que serán exigibles en un plazo menor o igual a 12 meses.</t>
  </si>
  <si>
    <t>Derechos a recibir Bienes y Servicios</t>
  </si>
  <si>
    <t>Total Derechos a recibir Efectivo o Equivalentes</t>
  </si>
  <si>
    <t xml:space="preserve"> </t>
  </si>
  <si>
    <t>Hasta 90 días</t>
  </si>
  <si>
    <t>Derechos a recibir Efectivo y Equivalentes</t>
  </si>
  <si>
    <t xml:space="preserve">Total Fondos con afectación especÍfica </t>
  </si>
  <si>
    <t>Fondo Fijo Dirección Administración y Finanzas</t>
  </si>
  <si>
    <t>Fondo Fijo Plantel Pabellón de Arteaga</t>
  </si>
  <si>
    <t>Fondo Fijo Plantel Aguascalientes IV</t>
  </si>
  <si>
    <t>Fondo Fijo Plantel Tèpezala</t>
  </si>
  <si>
    <t>Fondo Fijo Plantel Aguascalientes III</t>
  </si>
  <si>
    <t>Fondo Fijo Plantel Miguel Angel Barberena Vega</t>
  </si>
  <si>
    <t>Fondo Fijo Plantel Aguascalientes II</t>
  </si>
  <si>
    <t>Fondo Fijo Plantel J. Refugio Esparza Reyes</t>
  </si>
  <si>
    <t>FONDO FIJO</t>
  </si>
  <si>
    <t xml:space="preserve">Fondos con afectación especÍfica </t>
  </si>
  <si>
    <t>Total Inversiones Temporales (Hasta 3 meses)</t>
  </si>
  <si>
    <t>BBVA Concentradora</t>
  </si>
  <si>
    <t>BBVA</t>
  </si>
  <si>
    <t>Santander Becas</t>
  </si>
  <si>
    <t>Santander Sar</t>
  </si>
  <si>
    <t>Santander Faeta 2022</t>
  </si>
  <si>
    <t>SANTANDER</t>
  </si>
  <si>
    <t>Banorte Nomina</t>
  </si>
  <si>
    <t>Banorte Programa Especial</t>
  </si>
  <si>
    <t>Banorte Cursos</t>
  </si>
  <si>
    <t>Banorte Centro Evaluador</t>
  </si>
  <si>
    <t>Banorte Remesa Estatal</t>
  </si>
  <si>
    <t>Banorte Concentradora</t>
  </si>
  <si>
    <t>BANORTE</t>
  </si>
  <si>
    <t>Total Bancos/Tesoreria</t>
  </si>
  <si>
    <t>BBVA Nomina</t>
  </si>
  <si>
    <t>Santander Donativos</t>
  </si>
  <si>
    <t xml:space="preserve">SANTANDER </t>
  </si>
  <si>
    <t>Banorte Linea de Pago</t>
  </si>
  <si>
    <t>Banorte Faeta 2023</t>
  </si>
  <si>
    <t>Banorte Estatal 2023</t>
  </si>
  <si>
    <t>Banorte Cep</t>
  </si>
  <si>
    <t xml:space="preserve">Total de Efectivo y Equivalentes                         </t>
  </si>
  <si>
    <t xml:space="preserve">Fondos con afectación especifica </t>
  </si>
  <si>
    <t>Los donativos en especie se registran en el patrimonio al valor que muestra la documentación que ampara la donación, o a su valor de avalúo.</t>
  </si>
  <si>
    <t>Los donativos recibidos en efectivo se registran como ingresos en el momento en que se reciben.</t>
  </si>
  <si>
    <t>El efectivo proveniente de ingresos por reasignaciones federales por convenio es un efectivo restringido y está destinado únicamente a las erogaciones indicadas en cada uno de los convenios.</t>
  </si>
  <si>
    <t>Este rubro se integra por los montos de efectivo principalmente depósitos bancarios en cuentas de cheques e inversiones en instrumentos de renta fija en Fondos de Inversión Gubernamental a corto plazo con un bajo riesgo y de gran liquidez, NTEGUP, STERGOB, BBVAGOB calificación AAA / 1 / S&amp;P, se registran al costo en el momento de la inversión, así como los rendimientos generados. El efectivo se presenta a su valor nominal y los equivalentes de efectivo a su valor razonable.</t>
  </si>
  <si>
    <t>Activo Efectivo y Equivalentes</t>
  </si>
  <si>
    <t>I) NOTAS AL ESTADO DE SITUACIÓN FINANCIERA</t>
  </si>
  <si>
    <t>a) NOTAS DE DESGLOSE</t>
  </si>
  <si>
    <t>c)  Notas de Gestión Administrativa</t>
  </si>
  <si>
    <t>b)  Notas de Memoria (cuentas de orden), y</t>
  </si>
  <si>
    <t>a)  Notas de desglose</t>
  </si>
  <si>
    <t>De conformidad a los artículos 46, fracción I, inciso e) y 49 de la Ley General de Contabilidad Gubernamental, así como a la normatividad emitida por el Consejo Nacional de Armonización Contable, a continuación, se presentan las notas a los estados financieros correspondientes al ejercicio del 1 de Enero al 30 de Septiembre 2023, con los siguientes apartados:</t>
  </si>
  <si>
    <t>Notas a los Estados Financieros</t>
  </si>
  <si>
    <t>Colegio de Educación Profesional Técnica del Estado de Aguascalientes CONALEP</t>
  </si>
  <si>
    <t>Cuenta Pública 2023</t>
  </si>
  <si>
    <t>Al 30 de Septiembre 2023</t>
  </si>
  <si>
    <t>La variación en el Activo es de $7,000,378  Saldo inicial del ejercicio $255,945,464  saldo final al 30 de Septiembre 2023 de $ 248,945,086.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</si>
</sst>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0_ ;\-#,##0.00\ "/>
    <numFmt numFmtId="166" formatCode="###0.000;###0.000"/>
    <numFmt numFmtId="167" formatCode="_-* #,##0_-;\-* #,##0_-;_-* &quot;-&quot;??_-;_-@_-"/>
    <numFmt numFmtId="168" formatCode="#,##0;#,##0"/>
    <numFmt numFmtId="169" formatCode="###0"/>
  </numFmts>
  <fonts count="10" x14ac:knownFonts="1">
    <font>
      <sz val="11"/>
      <color theme="1"/>
      <name val="Calibri"/>
      <family val="2"/>
      <scheme val="minor"/>
    </font>
    <font>
      <sz val="11"/>
      <color theme="1"/>
      <name val="Calibri"/>
      <family val="2"/>
      <scheme val="minor"/>
    </font>
    <font>
      <sz val="10"/>
      <color rgb="FF000000"/>
      <name val="Times New Roman"/>
      <family val="1"/>
    </font>
    <font>
      <sz val="9"/>
      <color theme="1"/>
      <name val="Arial"/>
      <family val="2"/>
    </font>
    <font>
      <b/>
      <sz val="9"/>
      <color theme="1"/>
      <name val="Arial"/>
      <family val="2"/>
    </font>
    <font>
      <b/>
      <i/>
      <sz val="9"/>
      <color theme="1"/>
      <name val="Arial"/>
      <family val="2"/>
    </font>
    <font>
      <sz val="6"/>
      <color theme="1"/>
      <name val="Arial"/>
      <family val="2"/>
    </font>
    <font>
      <i/>
      <sz val="9"/>
      <color theme="1"/>
      <name val="Arial"/>
      <family val="2"/>
    </font>
    <font>
      <sz val="7"/>
      <color theme="1"/>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rgb="FF000000"/>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303">
    <xf numFmtId="0" fontId="0" fillId="0" borderId="0" xfId="0"/>
    <xf numFmtId="0" fontId="3" fillId="2" borderId="0" xfId="2" applyFont="1" applyFill="1" applyAlignment="1">
      <alignment horizontal="left" vertical="top"/>
    </xf>
    <xf numFmtId="3" fontId="3" fillId="2" borderId="0" xfId="3" applyNumberFormat="1" applyFont="1" applyFill="1" applyBorder="1" applyAlignment="1">
      <alignment horizontal="left" vertical="top"/>
    </xf>
    <xf numFmtId="0" fontId="3" fillId="2" borderId="0" xfId="2" applyFont="1" applyFill="1" applyAlignment="1">
      <alignment vertical="center"/>
    </xf>
    <xf numFmtId="0" fontId="4" fillId="2" borderId="0" xfId="2" applyFont="1" applyFill="1" applyAlignment="1">
      <alignment horizontal="left" vertical="top"/>
    </xf>
    <xf numFmtId="0" fontId="3" fillId="2" borderId="0" xfId="2" applyFont="1" applyFill="1" applyAlignment="1">
      <alignment horizontal="justify" vertical="top" wrapText="1"/>
    </xf>
    <xf numFmtId="0" fontId="3" fillId="2" borderId="0" xfId="2" applyFont="1" applyFill="1" applyAlignment="1">
      <alignment horizontal="left" vertical="top" wrapText="1"/>
    </xf>
    <xf numFmtId="0" fontId="4" fillId="2" borderId="0" xfId="2" applyFont="1" applyFill="1" applyAlignment="1">
      <alignment vertical="center" wrapText="1"/>
    </xf>
    <xf numFmtId="0" fontId="4" fillId="2" borderId="0" xfId="2" applyFont="1" applyFill="1" applyAlignment="1">
      <alignment vertical="top" wrapText="1"/>
    </xf>
    <xf numFmtId="3" fontId="4" fillId="2" borderId="1" xfId="2" applyNumberFormat="1" applyFont="1" applyFill="1" applyBorder="1" applyAlignment="1">
      <alignment horizontal="center" vertical="top"/>
    </xf>
    <xf numFmtId="3" fontId="4" fillId="2" borderId="2" xfId="2" applyNumberFormat="1" applyFont="1" applyFill="1" applyBorder="1" applyAlignment="1">
      <alignment horizontal="right" vertical="top" wrapText="1"/>
    </xf>
    <xf numFmtId="0" fontId="4" fillId="2" borderId="3" xfId="2" applyFont="1" applyFill="1" applyBorder="1" applyAlignment="1">
      <alignment vertical="top" wrapText="1"/>
    </xf>
    <xf numFmtId="0" fontId="3" fillId="2" borderId="0" xfId="2" applyFont="1" applyFill="1" applyAlignment="1">
      <alignment vertical="center" wrapText="1"/>
    </xf>
    <xf numFmtId="3" fontId="3" fillId="2" borderId="4" xfId="2" applyNumberFormat="1" applyFont="1" applyFill="1" applyBorder="1" applyAlignment="1">
      <alignment horizontal="right" vertical="center" wrapText="1"/>
    </xf>
    <xf numFmtId="3" fontId="3" fillId="2" borderId="5" xfId="2" applyNumberFormat="1" applyFont="1" applyFill="1" applyBorder="1" applyAlignment="1">
      <alignment horizontal="right" vertical="center" wrapText="1"/>
    </xf>
    <xf numFmtId="0" fontId="3" fillId="2" borderId="6" xfId="2" applyFont="1" applyFill="1" applyBorder="1" applyAlignment="1">
      <alignment vertical="top" wrapText="1"/>
    </xf>
    <xf numFmtId="164" fontId="4" fillId="2" borderId="0" xfId="2" applyNumberFormat="1" applyFont="1" applyFill="1" applyAlignment="1">
      <alignment horizontal="center" vertical="top" wrapText="1"/>
    </xf>
    <xf numFmtId="164" fontId="4" fillId="2" borderId="0" xfId="2" applyNumberFormat="1" applyFont="1" applyFill="1" applyAlignment="1">
      <alignment vertical="top" wrapText="1"/>
    </xf>
    <xf numFmtId="0" fontId="4" fillId="2" borderId="7" xfId="2" applyFont="1" applyFill="1" applyBorder="1" applyAlignment="1">
      <alignment horizontal="center" vertical="top"/>
    </xf>
    <xf numFmtId="49" fontId="4" fillId="2" borderId="8" xfId="2" applyNumberFormat="1" applyFont="1" applyFill="1" applyBorder="1" applyAlignment="1">
      <alignment horizontal="center" vertical="top" wrapText="1"/>
    </xf>
    <xf numFmtId="0" fontId="4" fillId="2" borderId="9" xfId="2" applyFont="1" applyFill="1" applyBorder="1" applyAlignment="1">
      <alignment horizontal="center" vertical="top" wrapText="1"/>
    </xf>
    <xf numFmtId="0" fontId="4" fillId="2" borderId="0" xfId="2" applyFont="1" applyFill="1" applyAlignment="1">
      <alignment horizontal="right" vertical="top" wrapText="1"/>
    </xf>
    <xf numFmtId="3" fontId="4" fillId="2" borderId="1" xfId="2" applyNumberFormat="1" applyFont="1" applyFill="1" applyBorder="1" applyAlignment="1">
      <alignment horizontal="right" vertical="top" wrapText="1"/>
    </xf>
    <xf numFmtId="0" fontId="3" fillId="2" borderId="0" xfId="2" applyFont="1" applyFill="1" applyAlignment="1">
      <alignment horizontal="right" vertical="top" wrapText="1"/>
    </xf>
    <xf numFmtId="0" fontId="3" fillId="2" borderId="0" xfId="2" applyFont="1" applyFill="1" applyAlignment="1">
      <alignment vertical="top" wrapText="1"/>
    </xf>
    <xf numFmtId="3" fontId="3" fillId="2" borderId="4" xfId="2" applyNumberFormat="1" applyFont="1" applyFill="1" applyBorder="1" applyAlignment="1">
      <alignment horizontal="center" vertical="top"/>
    </xf>
    <xf numFmtId="3" fontId="3" fillId="2" borderId="5" xfId="2" applyNumberFormat="1" applyFont="1" applyFill="1" applyBorder="1" applyAlignment="1">
      <alignment horizontal="right" vertical="top" wrapText="1"/>
    </xf>
    <xf numFmtId="3" fontId="3" fillId="2" borderId="4" xfId="2" applyNumberFormat="1" applyFont="1" applyFill="1" applyBorder="1" applyAlignment="1">
      <alignment horizontal="right" vertical="top"/>
    </xf>
    <xf numFmtId="3" fontId="3" fillId="2" borderId="5" xfId="2" applyNumberFormat="1" applyFont="1" applyFill="1" applyBorder="1" applyAlignment="1">
      <alignment horizontal="right" vertical="top"/>
    </xf>
    <xf numFmtId="0" fontId="3" fillId="2" borderId="6" xfId="2" applyFont="1" applyFill="1" applyBorder="1" applyAlignment="1">
      <alignment horizontal="left" vertical="top"/>
    </xf>
    <xf numFmtId="164" fontId="4" fillId="2" borderId="0" xfId="2" applyNumberFormat="1" applyFont="1" applyFill="1" applyAlignment="1">
      <alignment horizontal="center" vertical="center" wrapText="1"/>
    </xf>
    <xf numFmtId="164" fontId="4" fillId="2" borderId="0" xfId="2" applyNumberFormat="1" applyFont="1" applyFill="1" applyAlignment="1">
      <alignment vertical="center" wrapText="1"/>
    </xf>
    <xf numFmtId="164" fontId="4" fillId="2" borderId="8" xfId="2" applyNumberFormat="1"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0" xfId="2" applyFont="1" applyFill="1" applyAlignment="1">
      <alignment horizontal="left" vertical="top" wrapText="1"/>
    </xf>
    <xf numFmtId="3" fontId="4" fillId="2" borderId="0" xfId="3" applyNumberFormat="1" applyFont="1" applyFill="1" applyBorder="1" applyAlignment="1">
      <alignment horizontal="left" vertical="top" wrapText="1"/>
    </xf>
    <xf numFmtId="9" fontId="4" fillId="2" borderId="0" xfId="2" applyNumberFormat="1" applyFont="1" applyFill="1" applyAlignment="1">
      <alignment horizontal="center" vertical="top" wrapText="1"/>
    </xf>
    <xf numFmtId="3" fontId="4" fillId="2" borderId="0" xfId="2" applyNumberFormat="1" applyFont="1" applyFill="1" applyAlignment="1">
      <alignment horizontal="center" vertical="top" wrapText="1"/>
    </xf>
    <xf numFmtId="3" fontId="4" fillId="2" borderId="0" xfId="3" applyNumberFormat="1" applyFont="1" applyFill="1" applyBorder="1" applyAlignment="1">
      <alignment horizontal="right" vertical="top" wrapText="1"/>
    </xf>
    <xf numFmtId="9" fontId="4" fillId="2" borderId="1" xfId="2" applyNumberFormat="1" applyFont="1" applyFill="1" applyBorder="1" applyAlignment="1">
      <alignment horizontal="center" vertical="top" wrapText="1"/>
    </xf>
    <xf numFmtId="3" fontId="4" fillId="2" borderId="2" xfId="2" applyNumberFormat="1" applyFont="1" applyFill="1" applyBorder="1" applyAlignment="1">
      <alignment horizontal="center" vertical="top" wrapText="1"/>
    </xf>
    <xf numFmtId="3" fontId="4" fillId="2" borderId="2" xfId="3" applyNumberFormat="1" applyFont="1" applyFill="1" applyBorder="1" applyAlignment="1">
      <alignment horizontal="right" vertical="top" wrapText="1"/>
    </xf>
    <xf numFmtId="9" fontId="3" fillId="2" borderId="4" xfId="2" applyNumberFormat="1" applyFont="1" applyFill="1" applyBorder="1" applyAlignment="1">
      <alignment horizontal="center" vertical="top" wrapText="1"/>
    </xf>
    <xf numFmtId="3" fontId="3" fillId="2" borderId="5" xfId="2" applyNumberFormat="1" applyFont="1" applyFill="1" applyBorder="1" applyAlignment="1">
      <alignment horizontal="center" vertical="center" wrapText="1"/>
    </xf>
    <xf numFmtId="3" fontId="3" fillId="2" borderId="5" xfId="3" applyNumberFormat="1" applyFont="1" applyFill="1" applyBorder="1" applyAlignment="1">
      <alignment horizontal="right" vertical="center" wrapText="1"/>
    </xf>
    <xf numFmtId="0" fontId="3" fillId="2" borderId="7" xfId="2" applyFont="1" applyFill="1" applyBorder="1" applyAlignment="1">
      <alignment horizontal="center" vertical="top" wrapText="1"/>
    </xf>
    <xf numFmtId="0" fontId="4" fillId="2" borderId="8" xfId="2" applyFont="1" applyFill="1" applyBorder="1" applyAlignment="1">
      <alignment horizontal="center" vertical="top" wrapText="1"/>
    </xf>
    <xf numFmtId="3" fontId="3" fillId="2" borderId="8" xfId="3" applyNumberFormat="1" applyFont="1" applyFill="1" applyBorder="1" applyAlignment="1">
      <alignment horizontal="center" vertical="top" wrapText="1"/>
    </xf>
    <xf numFmtId="3" fontId="3" fillId="2" borderId="5" xfId="3" applyNumberFormat="1" applyFont="1" applyFill="1" applyBorder="1" applyAlignment="1">
      <alignment horizontal="right" vertical="top" wrapText="1"/>
    </xf>
    <xf numFmtId="9" fontId="3" fillId="2" borderId="4" xfId="4" applyFont="1" applyFill="1" applyBorder="1" applyAlignment="1">
      <alignment horizontal="center" vertical="top" wrapText="1"/>
    </xf>
    <xf numFmtId="0" fontId="3" fillId="2" borderId="6" xfId="2" applyFont="1" applyFill="1" applyBorder="1" applyAlignment="1">
      <alignment horizontal="left" vertical="center" wrapText="1"/>
    </xf>
    <xf numFmtId="0" fontId="5" fillId="2" borderId="0" xfId="2" applyFont="1" applyFill="1" applyAlignment="1">
      <alignment horizontal="left" vertical="top"/>
    </xf>
    <xf numFmtId="164" fontId="3" fillId="2" borderId="0" xfId="2" applyNumberFormat="1" applyFont="1" applyFill="1" applyAlignment="1">
      <alignment horizontal="center" vertical="top" wrapText="1"/>
    </xf>
    <xf numFmtId="164" fontId="3" fillId="2" borderId="0" xfId="2" applyNumberFormat="1" applyFont="1" applyFill="1" applyAlignment="1">
      <alignment vertical="top" wrapText="1"/>
    </xf>
    <xf numFmtId="49" fontId="3" fillId="2" borderId="0" xfId="3" applyNumberFormat="1" applyFont="1" applyFill="1" applyBorder="1" applyAlignment="1">
      <alignment horizontal="center" vertical="center" wrapText="1"/>
    </xf>
    <xf numFmtId="165" fontId="3" fillId="2" borderId="0" xfId="3" applyNumberFormat="1" applyFont="1" applyFill="1" applyBorder="1" applyAlignment="1">
      <alignment vertical="top" wrapText="1"/>
    </xf>
    <xf numFmtId="164" fontId="3" fillId="2" borderId="1" xfId="2" applyNumberFormat="1" applyFont="1" applyFill="1" applyBorder="1" applyAlignment="1">
      <alignment horizontal="center" vertical="top" wrapText="1"/>
    </xf>
    <xf numFmtId="164" fontId="3" fillId="2" borderId="2" xfId="2" applyNumberFormat="1" applyFont="1" applyFill="1" applyBorder="1" applyAlignment="1">
      <alignment horizontal="center" vertical="top" wrapText="1"/>
    </xf>
    <xf numFmtId="49" fontId="3" fillId="2" borderId="2" xfId="3" applyNumberFormat="1" applyFont="1" applyFill="1" applyBorder="1" applyAlignment="1">
      <alignment horizontal="center" vertical="center" wrapText="1"/>
    </xf>
    <xf numFmtId="165" fontId="3" fillId="2" borderId="3" xfId="3" applyNumberFormat="1" applyFont="1" applyFill="1" applyBorder="1" applyAlignment="1">
      <alignment vertical="top" wrapText="1"/>
    </xf>
    <xf numFmtId="164" fontId="3" fillId="2" borderId="4" xfId="2" applyNumberFormat="1" applyFont="1" applyFill="1" applyBorder="1" applyAlignment="1">
      <alignment horizontal="center" vertical="top" wrapText="1"/>
    </xf>
    <xf numFmtId="164" fontId="3" fillId="2" borderId="5" xfId="2" applyNumberFormat="1" applyFont="1" applyFill="1" applyBorder="1" applyAlignment="1">
      <alignment horizontal="center" vertical="top" wrapText="1"/>
    </xf>
    <xf numFmtId="49" fontId="3" fillId="2" borderId="5" xfId="3" applyNumberFormat="1" applyFont="1" applyFill="1" applyBorder="1" applyAlignment="1">
      <alignment horizontal="center" vertical="center" wrapText="1"/>
    </xf>
    <xf numFmtId="165" fontId="3" fillId="2" borderId="6" xfId="3" applyNumberFormat="1" applyFont="1" applyFill="1" applyBorder="1" applyAlignment="1">
      <alignment vertical="top" wrapText="1"/>
    </xf>
    <xf numFmtId="0" fontId="4" fillId="2" borderId="4" xfId="2" applyFont="1" applyFill="1" applyBorder="1" applyAlignment="1">
      <alignment horizontal="center" vertical="top" wrapText="1"/>
    </xf>
    <xf numFmtId="0" fontId="4" fillId="2" borderId="5" xfId="2" applyFont="1" applyFill="1" applyBorder="1" applyAlignment="1">
      <alignment horizontal="center" vertical="top" wrapText="1"/>
    </xf>
    <xf numFmtId="49" fontId="4" fillId="2" borderId="5" xfId="3" applyNumberFormat="1" applyFont="1" applyFill="1" applyBorder="1" applyAlignment="1">
      <alignment horizontal="center" vertical="center" wrapText="1"/>
    </xf>
    <xf numFmtId="165" fontId="4" fillId="2" borderId="6" xfId="3" applyNumberFormat="1" applyFont="1" applyFill="1" applyBorder="1" applyAlignment="1">
      <alignment horizontal="left" vertical="top" wrapText="1"/>
    </xf>
    <xf numFmtId="49" fontId="3" fillId="2" borderId="0" xfId="2" applyNumberFormat="1" applyFont="1" applyFill="1" applyAlignment="1">
      <alignment horizontal="center" vertical="top" wrapText="1"/>
    </xf>
    <xf numFmtId="49" fontId="3" fillId="2" borderId="4" xfId="2" applyNumberFormat="1" applyFont="1" applyFill="1" applyBorder="1" applyAlignment="1">
      <alignment horizontal="center" vertical="top" wrapText="1"/>
    </xf>
    <xf numFmtId="0" fontId="3" fillId="2" borderId="4" xfId="2" applyFont="1" applyFill="1" applyBorder="1" applyAlignment="1">
      <alignment horizontal="center" vertical="top" wrapText="1"/>
    </xf>
    <xf numFmtId="0" fontId="3" fillId="2" borderId="5" xfId="2" applyFont="1" applyFill="1" applyBorder="1" applyAlignment="1">
      <alignment horizontal="center" vertical="top" wrapText="1"/>
    </xf>
    <xf numFmtId="165" fontId="4" fillId="2" borderId="6" xfId="3" applyNumberFormat="1" applyFont="1" applyFill="1" applyBorder="1" applyAlignment="1">
      <alignment vertical="top" wrapText="1"/>
    </xf>
    <xf numFmtId="3" fontId="4" fillId="2" borderId="5" xfId="3" applyNumberFormat="1" applyFont="1" applyFill="1" applyBorder="1" applyAlignment="1">
      <alignment horizontal="center" vertical="center" wrapText="1"/>
    </xf>
    <xf numFmtId="0" fontId="4" fillId="2" borderId="10" xfId="2" applyFont="1" applyFill="1" applyBorder="1" applyAlignment="1">
      <alignment horizontal="left" vertical="top" wrapText="1"/>
    </xf>
    <xf numFmtId="0" fontId="4" fillId="2" borderId="11" xfId="2" applyFont="1" applyFill="1" applyBorder="1" applyAlignment="1">
      <alignment horizontal="left" vertical="top" wrapText="1"/>
    </xf>
    <xf numFmtId="3" fontId="4" fillId="2" borderId="11" xfId="3" applyNumberFormat="1" applyFont="1" applyFill="1" applyBorder="1" applyAlignment="1">
      <alignment horizontal="center" vertical="center" wrapText="1"/>
    </xf>
    <xf numFmtId="165" fontId="4" fillId="2" borderId="12" xfId="3" applyNumberFormat="1" applyFont="1" applyFill="1" applyBorder="1" applyAlignment="1">
      <alignment horizontal="left" vertical="top" wrapText="1"/>
    </xf>
    <xf numFmtId="0" fontId="4" fillId="2" borderId="13" xfId="2" applyFont="1" applyFill="1" applyBorder="1" applyAlignment="1">
      <alignment horizontal="center" vertical="top" wrapText="1"/>
    </xf>
    <xf numFmtId="0" fontId="4" fillId="2" borderId="14" xfId="2" applyFont="1" applyFill="1" applyBorder="1" applyAlignment="1">
      <alignment horizontal="center" wrapText="1"/>
    </xf>
    <xf numFmtId="3" fontId="4" fillId="2" borderId="15" xfId="3" applyNumberFormat="1" applyFont="1" applyFill="1" applyBorder="1" applyAlignment="1">
      <alignment horizontal="center" vertical="center" wrapText="1"/>
    </xf>
    <xf numFmtId="165" fontId="4" fillId="2" borderId="14" xfId="3" applyNumberFormat="1" applyFont="1" applyFill="1" applyBorder="1" applyAlignment="1">
      <alignment horizontal="center" vertical="center" wrapText="1"/>
    </xf>
    <xf numFmtId="3" fontId="4" fillId="2" borderId="0" xfId="2" applyNumberFormat="1" applyFont="1" applyFill="1" applyAlignment="1">
      <alignment vertical="top" wrapText="1"/>
    </xf>
    <xf numFmtId="3" fontId="3" fillId="2" borderId="0" xfId="2" applyNumberFormat="1" applyFont="1" applyFill="1" applyAlignment="1">
      <alignment horizontal="left" vertical="top"/>
    </xf>
    <xf numFmtId="3" fontId="3" fillId="2" borderId="0" xfId="2" applyNumberFormat="1" applyFont="1" applyFill="1" applyAlignment="1">
      <alignment vertical="top" wrapText="1"/>
    </xf>
    <xf numFmtId="166" fontId="3" fillId="2" borderId="0" xfId="2" applyNumberFormat="1" applyFont="1" applyFill="1" applyAlignment="1">
      <alignment vertical="top" wrapText="1"/>
    </xf>
    <xf numFmtId="43" fontId="3" fillId="2" borderId="0" xfId="1" applyFont="1" applyFill="1" applyAlignment="1">
      <alignment vertical="top" wrapText="1"/>
    </xf>
    <xf numFmtId="0" fontId="4" fillId="2" borderId="6" xfId="2" applyFont="1" applyFill="1" applyBorder="1" applyAlignment="1">
      <alignment vertical="top" wrapText="1"/>
    </xf>
    <xf numFmtId="166" fontId="3" fillId="2" borderId="0" xfId="2" applyNumberFormat="1" applyFont="1" applyFill="1" applyAlignment="1">
      <alignment horizontal="right" vertical="top" wrapText="1"/>
    </xf>
    <xf numFmtId="43" fontId="3" fillId="2" borderId="5" xfId="3" applyFont="1" applyFill="1" applyBorder="1" applyAlignment="1">
      <alignment horizontal="right" vertical="top" wrapText="1"/>
    </xf>
    <xf numFmtId="164" fontId="3" fillId="2" borderId="0" xfId="2" applyNumberFormat="1" applyFont="1" applyFill="1" applyAlignment="1">
      <alignment horizontal="right" vertical="top" wrapText="1"/>
    </xf>
    <xf numFmtId="167" fontId="3" fillId="2" borderId="5" xfId="3" applyNumberFormat="1" applyFont="1" applyFill="1" applyBorder="1" applyAlignment="1">
      <alignment horizontal="right" vertical="top" wrapText="1"/>
    </xf>
    <xf numFmtId="3" fontId="3" fillId="2" borderId="0" xfId="3" applyNumberFormat="1" applyFont="1" applyFill="1" applyBorder="1" applyAlignment="1">
      <alignment horizontal="right" vertical="top"/>
    </xf>
    <xf numFmtId="3" fontId="3" fillId="2" borderId="11" xfId="3" applyNumberFormat="1" applyFont="1" applyFill="1" applyBorder="1" applyAlignment="1">
      <alignment horizontal="right" vertical="top" wrapText="1"/>
    </xf>
    <xf numFmtId="0" fontId="4" fillId="2" borderId="12" xfId="2" applyFont="1" applyFill="1" applyBorder="1" applyAlignment="1">
      <alignment vertical="top" wrapText="1"/>
    </xf>
    <xf numFmtId="3" fontId="4" fillId="2" borderId="14" xfId="3" applyNumberFormat="1" applyFont="1" applyFill="1" applyBorder="1" applyAlignment="1">
      <alignment horizontal="center" vertical="top" wrapText="1"/>
    </xf>
    <xf numFmtId="0" fontId="4" fillId="2" borderId="14" xfId="2" applyFont="1" applyFill="1" applyBorder="1" applyAlignment="1">
      <alignment horizontal="center" vertical="center" wrapText="1"/>
    </xf>
    <xf numFmtId="0" fontId="3" fillId="0" borderId="0" xfId="2" applyFont="1" applyFill="1" applyAlignment="1">
      <alignment horizontal="left" vertical="top"/>
    </xf>
    <xf numFmtId="3" fontId="3" fillId="0" borderId="0" xfId="3" applyNumberFormat="1" applyFont="1" applyFill="1" applyBorder="1" applyAlignment="1">
      <alignment horizontal="left" vertical="top"/>
    </xf>
    <xf numFmtId="3" fontId="3" fillId="2" borderId="0" xfId="3" applyNumberFormat="1" applyFont="1" applyFill="1" applyBorder="1" applyAlignment="1">
      <alignment horizontal="left" vertical="top" wrapText="1"/>
    </xf>
    <xf numFmtId="0" fontId="3" fillId="2" borderId="0" xfId="2" applyFont="1" applyFill="1" applyAlignment="1">
      <alignment horizontal="justify" vertical="top"/>
    </xf>
    <xf numFmtId="3" fontId="3" fillId="2" borderId="0" xfId="3" applyNumberFormat="1" applyFont="1" applyFill="1" applyBorder="1" applyAlignment="1">
      <alignment horizontal="justify" vertical="top"/>
    </xf>
    <xf numFmtId="0" fontId="4" fillId="2" borderId="0" xfId="2" applyFont="1" applyFill="1" applyAlignment="1">
      <alignment horizontal="justify" vertical="top"/>
    </xf>
    <xf numFmtId="0" fontId="6" fillId="2" borderId="0" xfId="2" applyFont="1" applyFill="1" applyAlignment="1">
      <alignment horizontal="left" vertical="top"/>
    </xf>
    <xf numFmtId="0" fontId="7" fillId="2" borderId="0" xfId="2" applyFont="1" applyFill="1" applyAlignment="1">
      <alignment horizontal="left" vertical="top"/>
    </xf>
    <xf numFmtId="0" fontId="4" fillId="2" borderId="0" xfId="2" applyFont="1" applyFill="1" applyAlignment="1">
      <alignment horizontal="center" vertical="top"/>
    </xf>
    <xf numFmtId="3" fontId="3" fillId="2" borderId="1" xfId="3" applyNumberFormat="1" applyFont="1" applyFill="1" applyBorder="1" applyAlignment="1">
      <alignment vertical="top" wrapText="1"/>
    </xf>
    <xf numFmtId="3" fontId="3" fillId="2" borderId="5" xfId="3" applyNumberFormat="1" applyFont="1" applyFill="1" applyBorder="1" applyAlignment="1">
      <alignment vertical="top" wrapText="1"/>
    </xf>
    <xf numFmtId="0" fontId="3" fillId="2" borderId="16" xfId="2" applyFont="1" applyFill="1" applyBorder="1" applyAlignment="1">
      <alignment vertical="top" wrapText="1"/>
    </xf>
    <xf numFmtId="3" fontId="3" fillId="2" borderId="4" xfId="3" applyNumberFormat="1" applyFont="1" applyFill="1" applyBorder="1" applyAlignment="1">
      <alignment vertical="top" wrapText="1"/>
    </xf>
    <xf numFmtId="0" fontId="3" fillId="2" borderId="17" xfId="2" applyFont="1" applyFill="1" applyBorder="1" applyAlignment="1">
      <alignment vertical="top" wrapText="1"/>
    </xf>
    <xf numFmtId="168" fontId="3" fillId="2" borderId="0" xfId="2" applyNumberFormat="1" applyFont="1" applyFill="1" applyAlignment="1">
      <alignment vertical="top" wrapText="1"/>
    </xf>
    <xf numFmtId="0" fontId="4" fillId="2" borderId="10" xfId="2" applyFont="1" applyFill="1" applyBorder="1" applyAlignment="1">
      <alignment vertical="top" wrapText="1"/>
    </xf>
    <xf numFmtId="3" fontId="3" fillId="2" borderId="11" xfId="3" applyNumberFormat="1" applyFont="1" applyFill="1" applyBorder="1" applyAlignment="1">
      <alignment vertical="top" wrapText="1"/>
    </xf>
    <xf numFmtId="0" fontId="4" fillId="2" borderId="18" xfId="2" applyFont="1" applyFill="1" applyBorder="1" applyAlignment="1">
      <alignment vertical="top" wrapText="1"/>
    </xf>
    <xf numFmtId="0" fontId="4" fillId="2" borderId="14" xfId="3" applyNumberFormat="1" applyFont="1" applyFill="1" applyBorder="1" applyAlignment="1">
      <alignment horizontal="center" vertical="top" wrapText="1"/>
    </xf>
    <xf numFmtId="0" fontId="4" fillId="2" borderId="15" xfId="2" applyFont="1" applyFill="1" applyBorder="1" applyAlignment="1">
      <alignment horizontal="left" vertical="top"/>
    </xf>
    <xf numFmtId="3" fontId="3" fillId="2" borderId="19" xfId="3" applyNumberFormat="1" applyFont="1" applyFill="1" applyBorder="1" applyAlignment="1">
      <alignment vertical="top" wrapText="1"/>
    </xf>
    <xf numFmtId="3" fontId="3" fillId="2" borderId="20" xfId="3" applyNumberFormat="1" applyFont="1" applyFill="1" applyBorder="1" applyAlignment="1">
      <alignment vertical="top" wrapText="1"/>
    </xf>
    <xf numFmtId="0" fontId="3" fillId="2" borderId="21" xfId="2" applyFont="1" applyFill="1" applyBorder="1" applyAlignment="1">
      <alignment vertical="top" wrapText="1"/>
    </xf>
    <xf numFmtId="0" fontId="4" fillId="2" borderId="10" xfId="2" applyFont="1" applyFill="1" applyBorder="1" applyAlignment="1">
      <alignment horizontal="center" vertical="top" wrapText="1"/>
    </xf>
    <xf numFmtId="3" fontId="4" fillId="2" borderId="11" xfId="3" applyNumberFormat="1" applyFont="1" applyFill="1" applyBorder="1" applyAlignment="1">
      <alignment horizontal="center" vertical="top" wrapText="1"/>
    </xf>
    <xf numFmtId="3" fontId="4" fillId="2" borderId="0" xfId="2" applyNumberFormat="1" applyFont="1" applyFill="1" applyAlignment="1">
      <alignment horizontal="right" vertical="top" wrapText="1"/>
    </xf>
    <xf numFmtId="3" fontId="4" fillId="0" borderId="1" xfId="2" applyNumberFormat="1" applyFont="1" applyFill="1" applyBorder="1" applyAlignment="1">
      <alignment horizontal="right" vertical="top" wrapText="1"/>
    </xf>
    <xf numFmtId="3" fontId="4" fillId="2" borderId="2" xfId="3" applyNumberFormat="1" applyFont="1" applyFill="1" applyBorder="1" applyAlignment="1">
      <alignment horizontal="left" vertical="top" wrapText="1"/>
    </xf>
    <xf numFmtId="0" fontId="4" fillId="2" borderId="3" xfId="2" applyFont="1" applyFill="1" applyBorder="1" applyAlignment="1">
      <alignment horizontal="left" vertical="top" wrapText="1"/>
    </xf>
    <xf numFmtId="0" fontId="3" fillId="2" borderId="4" xfId="2" applyFont="1" applyFill="1" applyBorder="1" applyAlignment="1">
      <alignment horizontal="right" vertical="top" wrapText="1"/>
    </xf>
    <xf numFmtId="0" fontId="3" fillId="2" borderId="6" xfId="2" applyFont="1" applyFill="1" applyBorder="1" applyAlignment="1">
      <alignment horizontal="left" vertical="top" wrapText="1"/>
    </xf>
    <xf numFmtId="169" fontId="3" fillId="2" borderId="0" xfId="2" applyNumberFormat="1" applyFont="1" applyFill="1" applyAlignment="1">
      <alignment horizontal="right" vertical="top" wrapText="1"/>
    </xf>
    <xf numFmtId="3" fontId="4" fillId="2" borderId="4" xfId="2" applyNumberFormat="1" applyFont="1" applyFill="1" applyBorder="1" applyAlignment="1">
      <alignment horizontal="right" vertical="top" wrapText="1"/>
    </xf>
    <xf numFmtId="0" fontId="4" fillId="2" borderId="6" xfId="2" applyFont="1" applyFill="1" applyBorder="1" applyAlignment="1">
      <alignment horizontal="left" vertical="top" wrapText="1"/>
    </xf>
    <xf numFmtId="166" fontId="4" fillId="2" borderId="0" xfId="2" applyNumberFormat="1" applyFont="1" applyFill="1" applyAlignment="1">
      <alignment horizontal="right" vertical="top" wrapText="1"/>
    </xf>
    <xf numFmtId="164" fontId="4" fillId="2" borderId="0" xfId="2" applyNumberFormat="1" applyFont="1" applyFill="1" applyAlignment="1">
      <alignment horizontal="right" vertical="top" wrapText="1"/>
    </xf>
    <xf numFmtId="3" fontId="4" fillId="2" borderId="10" xfId="2" applyNumberFormat="1" applyFont="1" applyFill="1" applyBorder="1" applyAlignment="1">
      <alignment horizontal="right" vertical="top" wrapText="1"/>
    </xf>
    <xf numFmtId="3" fontId="3" fillId="2" borderId="11" xfId="3" applyNumberFormat="1" applyFont="1" applyFill="1" applyBorder="1" applyAlignment="1">
      <alignment horizontal="left" vertical="top" wrapText="1"/>
    </xf>
    <xf numFmtId="0" fontId="4" fillId="2" borderId="12" xfId="2" applyFont="1" applyFill="1" applyBorder="1" applyAlignment="1">
      <alignment horizontal="left" vertical="top" wrapText="1"/>
    </xf>
    <xf numFmtId="0" fontId="4" fillId="2" borderId="0" xfId="2" applyFont="1" applyFill="1" applyAlignment="1">
      <alignment horizontal="right" vertical="center" wrapText="1"/>
    </xf>
    <xf numFmtId="3" fontId="4" fillId="2" borderId="0" xfId="2" applyNumberFormat="1" applyFont="1" applyFill="1" applyAlignment="1">
      <alignment horizontal="right" vertical="center" wrapText="1"/>
    </xf>
    <xf numFmtId="3" fontId="4" fillId="0" borderId="1" xfId="2" applyNumberFormat="1" applyFont="1" applyFill="1" applyBorder="1" applyAlignment="1">
      <alignment horizontal="right" vertical="center" wrapText="1"/>
    </xf>
    <xf numFmtId="3" fontId="3" fillId="2" borderId="2" xfId="3" applyNumberFormat="1" applyFont="1" applyFill="1" applyBorder="1" applyAlignment="1">
      <alignment horizontal="left" vertical="top" wrapText="1"/>
    </xf>
    <xf numFmtId="0" fontId="3" fillId="2" borderId="4" xfId="2" applyFont="1" applyFill="1" applyBorder="1" applyAlignment="1">
      <alignment horizontal="left" vertical="top" wrapText="1"/>
    </xf>
    <xf numFmtId="164" fontId="3" fillId="2" borderId="0" xfId="2" applyNumberFormat="1" applyFont="1" applyFill="1" applyAlignment="1">
      <alignment horizontal="left" vertical="top" wrapText="1"/>
    </xf>
    <xf numFmtId="164" fontId="4" fillId="2" borderId="4" xfId="2" applyNumberFormat="1" applyFont="1" applyFill="1" applyBorder="1" applyAlignment="1">
      <alignment horizontal="right" vertical="top" wrapText="1"/>
    </xf>
    <xf numFmtId="3" fontId="4" fillId="2" borderId="10" xfId="2" applyNumberFormat="1" applyFont="1" applyFill="1" applyBorder="1" applyAlignment="1">
      <alignment horizontal="right" vertical="center" wrapText="1"/>
    </xf>
    <xf numFmtId="3" fontId="4" fillId="0" borderId="0" xfId="2" applyNumberFormat="1" applyFont="1" applyFill="1" applyAlignment="1">
      <alignment vertical="top" wrapText="1"/>
    </xf>
    <xf numFmtId="3" fontId="4" fillId="0" borderId="2" xfId="3" applyNumberFormat="1" applyFont="1" applyFill="1" applyBorder="1" applyAlignment="1">
      <alignment horizontal="right" vertical="top" wrapText="1"/>
    </xf>
    <xf numFmtId="1" fontId="3" fillId="2" borderId="23" xfId="2" applyNumberFormat="1" applyFont="1" applyFill="1" applyBorder="1" applyAlignment="1">
      <alignment horizontal="right" vertical="top" wrapText="1"/>
    </xf>
    <xf numFmtId="3" fontId="3" fillId="2" borderId="24" xfId="3" applyNumberFormat="1" applyFont="1" applyFill="1" applyBorder="1" applyAlignment="1">
      <alignment horizontal="right" vertical="top" wrapText="1"/>
    </xf>
    <xf numFmtId="0" fontId="3" fillId="2" borderId="25" xfId="2" applyFont="1" applyFill="1" applyBorder="1" applyAlignment="1">
      <alignment vertical="top" wrapText="1"/>
    </xf>
    <xf numFmtId="1" fontId="3" fillId="2" borderId="4" xfId="2" applyNumberFormat="1" applyFont="1" applyFill="1" applyBorder="1" applyAlignment="1">
      <alignment horizontal="right" vertical="top" wrapText="1"/>
    </xf>
    <xf numFmtId="3" fontId="3" fillId="2" borderId="4" xfId="2" applyNumberFormat="1" applyFont="1" applyFill="1" applyBorder="1" applyAlignment="1">
      <alignment horizontal="right" vertical="top" wrapText="1"/>
    </xf>
    <xf numFmtId="169" fontId="3" fillId="2" borderId="0" xfId="2" applyNumberFormat="1" applyFont="1" applyFill="1" applyAlignment="1">
      <alignment vertical="top" wrapText="1"/>
    </xf>
    <xf numFmtId="164" fontId="3" fillId="2" borderId="4" xfId="2" applyNumberFormat="1" applyFont="1" applyFill="1" applyBorder="1" applyAlignment="1">
      <alignment horizontal="right" vertical="top" wrapText="1"/>
    </xf>
    <xf numFmtId="0" fontId="4" fillId="0" borderId="0" xfId="2" applyFont="1" applyFill="1" applyAlignment="1">
      <alignment horizontal="right" vertical="top" wrapText="1"/>
    </xf>
    <xf numFmtId="0" fontId="4" fillId="0" borderId="26" xfId="2" applyFont="1" applyFill="1" applyBorder="1" applyAlignment="1">
      <alignment vertical="top" wrapText="1"/>
    </xf>
    <xf numFmtId="0" fontId="4" fillId="0" borderId="0" xfId="2" applyFont="1" applyFill="1" applyAlignment="1">
      <alignment vertical="top" wrapText="1"/>
    </xf>
    <xf numFmtId="0" fontId="4" fillId="0" borderId="0" xfId="2" applyFont="1" applyFill="1" applyBorder="1" applyAlignment="1">
      <alignment horizontal="right" vertical="top" wrapText="1"/>
    </xf>
    <xf numFmtId="0" fontId="4" fillId="0" borderId="0" xfId="2" applyFont="1" applyFill="1" applyBorder="1" applyAlignment="1">
      <alignment vertical="top" wrapText="1"/>
    </xf>
    <xf numFmtId="3" fontId="4" fillId="0" borderId="27" xfId="2" applyNumberFormat="1" applyFont="1" applyFill="1" applyBorder="1" applyAlignment="1">
      <alignment horizontal="right" vertical="top" wrapText="1"/>
    </xf>
    <xf numFmtId="3" fontId="4" fillId="0" borderId="8" xfId="3" applyNumberFormat="1" applyFont="1" applyFill="1" applyBorder="1" applyAlignment="1">
      <alignment horizontal="right" vertical="top" wrapText="1"/>
    </xf>
    <xf numFmtId="0" fontId="4" fillId="0" borderId="9" xfId="2" applyFont="1" applyFill="1" applyBorder="1" applyAlignment="1">
      <alignment vertical="top" wrapText="1"/>
    </xf>
    <xf numFmtId="0" fontId="4" fillId="2" borderId="0" xfId="2" applyFont="1" applyFill="1" applyAlignment="1">
      <alignment horizontal="center" vertical="top" wrapText="1"/>
    </xf>
    <xf numFmtId="164" fontId="4" fillId="2" borderId="28" xfId="2" applyNumberFormat="1" applyFont="1" applyFill="1" applyBorder="1" applyAlignment="1">
      <alignment horizontal="center" vertical="top" wrapText="1"/>
    </xf>
    <xf numFmtId="3" fontId="4" fillId="2" borderId="28" xfId="3" applyNumberFormat="1" applyFont="1" applyFill="1" applyBorder="1" applyAlignment="1">
      <alignment horizontal="center" vertical="top" wrapText="1"/>
    </xf>
    <xf numFmtId="0" fontId="4" fillId="2" borderId="28" xfId="2" applyFont="1" applyFill="1" applyBorder="1" applyAlignment="1">
      <alignment horizontal="center" vertical="center" wrapText="1"/>
    </xf>
    <xf numFmtId="3" fontId="3" fillId="2" borderId="0" xfId="3" applyNumberFormat="1" applyFont="1" applyFill="1" applyBorder="1" applyAlignment="1">
      <alignment horizontal="right" vertical="top" wrapText="1"/>
    </xf>
    <xf numFmtId="3" fontId="3" fillId="2" borderId="24" xfId="3" applyNumberFormat="1" applyFont="1" applyFill="1" applyBorder="1" applyAlignment="1">
      <alignment horizontal="right" vertical="top"/>
    </xf>
    <xf numFmtId="3" fontId="4" fillId="2" borderId="11" xfId="3" applyNumberFormat="1" applyFont="1" applyFill="1" applyBorder="1" applyAlignment="1">
      <alignment horizontal="right" vertical="top" wrapText="1"/>
    </xf>
    <xf numFmtId="0" fontId="4" fillId="2" borderId="12" xfId="2" applyFont="1" applyFill="1" applyBorder="1" applyAlignment="1">
      <alignment vertical="center" wrapText="1"/>
    </xf>
    <xf numFmtId="164" fontId="4" fillId="2" borderId="14" xfId="2" applyNumberFormat="1" applyFont="1" applyFill="1" applyBorder="1" applyAlignment="1">
      <alignment horizontal="center" vertical="top" wrapText="1"/>
    </xf>
    <xf numFmtId="0" fontId="3" fillId="2" borderId="0" xfId="2" applyFont="1" applyFill="1" applyAlignment="1">
      <alignment horizontal="center" vertical="top"/>
    </xf>
    <xf numFmtId="9" fontId="4" fillId="2" borderId="29" xfId="4" applyFont="1" applyFill="1" applyBorder="1" applyAlignment="1">
      <alignment horizontal="center" vertical="top" wrapText="1"/>
    </xf>
    <xf numFmtId="3" fontId="4" fillId="2" borderId="30" xfId="3" applyNumberFormat="1" applyFont="1" applyFill="1" applyBorder="1" applyAlignment="1">
      <alignment horizontal="right" vertical="top" wrapText="1"/>
    </xf>
    <xf numFmtId="164" fontId="3" fillId="2" borderId="31" xfId="2" applyNumberFormat="1" applyFont="1" applyFill="1" applyBorder="1" applyAlignment="1">
      <alignment horizontal="center" vertical="top" wrapText="1"/>
    </xf>
    <xf numFmtId="3" fontId="3" fillId="2" borderId="32" xfId="3" applyNumberFormat="1" applyFont="1" applyFill="1" applyBorder="1" applyAlignment="1">
      <alignment horizontal="right" vertical="top" wrapText="1"/>
    </xf>
    <xf numFmtId="9" fontId="3" fillId="2" borderId="31" xfId="4" applyFont="1" applyFill="1" applyBorder="1" applyAlignment="1">
      <alignment horizontal="center" vertical="top" wrapText="1"/>
    </xf>
    <xf numFmtId="3" fontId="4" fillId="2" borderId="32" xfId="3" applyNumberFormat="1" applyFont="1" applyFill="1" applyBorder="1" applyAlignment="1">
      <alignment horizontal="right" vertical="top" wrapText="1"/>
    </xf>
    <xf numFmtId="0" fontId="3" fillId="2" borderId="33" xfId="2" applyFont="1" applyFill="1" applyBorder="1" applyAlignment="1">
      <alignment horizontal="left" vertical="top"/>
    </xf>
    <xf numFmtId="3" fontId="4" fillId="2" borderId="34" xfId="3" applyNumberFormat="1" applyFont="1" applyFill="1" applyBorder="1" applyAlignment="1">
      <alignment horizontal="center" vertical="top" wrapText="1"/>
    </xf>
    <xf numFmtId="0" fontId="4" fillId="2" borderId="2" xfId="2" applyFont="1" applyFill="1" applyBorder="1" applyAlignment="1">
      <alignment horizontal="left" vertical="top" wrapText="1"/>
    </xf>
    <xf numFmtId="0" fontId="4" fillId="2" borderId="5" xfId="2" applyFont="1" applyFill="1" applyBorder="1" applyAlignment="1">
      <alignment horizontal="left" vertical="top" wrapText="1"/>
    </xf>
    <xf numFmtId="3" fontId="4" fillId="2" borderId="5" xfId="3" applyNumberFormat="1" applyFont="1" applyFill="1" applyBorder="1" applyAlignment="1">
      <alignment horizontal="left" vertical="top" wrapText="1"/>
    </xf>
    <xf numFmtId="0" fontId="3" fillId="2" borderId="5" xfId="2" applyFont="1" applyFill="1" applyBorder="1" applyAlignment="1">
      <alignment horizontal="left" vertical="top" wrapText="1"/>
    </xf>
    <xf numFmtId="3" fontId="6" fillId="2" borderId="5" xfId="3" applyNumberFormat="1" applyFont="1" applyFill="1" applyBorder="1" applyAlignment="1">
      <alignment horizontal="left" vertical="top" wrapText="1"/>
    </xf>
    <xf numFmtId="0" fontId="3" fillId="2" borderId="0" xfId="2" applyFont="1" applyFill="1" applyAlignment="1">
      <alignment horizontal="center" vertical="top" wrapText="1"/>
    </xf>
    <xf numFmtId="3" fontId="3" fillId="2" borderId="10" xfId="2" applyNumberFormat="1" applyFont="1" applyFill="1" applyBorder="1" applyAlignment="1">
      <alignment horizontal="right" vertical="center" wrapText="1"/>
    </xf>
    <xf numFmtId="0" fontId="3" fillId="2" borderId="11" xfId="2" applyFont="1" applyFill="1" applyBorder="1" applyAlignment="1">
      <alignment horizontal="center" vertical="center" wrapText="1"/>
    </xf>
    <xf numFmtId="3" fontId="8" fillId="2" borderId="11" xfId="3" applyNumberFormat="1" applyFont="1" applyFill="1" applyBorder="1" applyAlignment="1">
      <alignment horizontal="left" vertical="top" wrapText="1"/>
    </xf>
    <xf numFmtId="0" fontId="3" fillId="2" borderId="12" xfId="2" applyFont="1" applyFill="1" applyBorder="1" applyAlignment="1">
      <alignment horizontal="left" vertical="center" wrapText="1"/>
    </xf>
    <xf numFmtId="0" fontId="4" fillId="2" borderId="7" xfId="2" applyFont="1" applyFill="1" applyBorder="1" applyAlignment="1">
      <alignment horizontal="center" vertical="center" wrapText="1"/>
    </xf>
    <xf numFmtId="0" fontId="4" fillId="2" borderId="8" xfId="2" applyFont="1" applyFill="1" applyBorder="1" applyAlignment="1">
      <alignment horizontal="center" vertical="center" wrapText="1"/>
    </xf>
    <xf numFmtId="3" fontId="4" fillId="2" borderId="8" xfId="3" applyNumberFormat="1" applyFont="1" applyFill="1" applyBorder="1" applyAlignment="1">
      <alignment horizontal="center" vertical="top" wrapText="1"/>
    </xf>
    <xf numFmtId="3" fontId="4" fillId="2" borderId="0" xfId="3" applyNumberFormat="1" applyFont="1" applyFill="1" applyBorder="1" applyAlignment="1">
      <alignment vertical="center" wrapText="1"/>
    </xf>
    <xf numFmtId="3" fontId="4" fillId="2" borderId="1" xfId="3" applyNumberFormat="1" applyFont="1" applyFill="1" applyBorder="1" applyAlignment="1">
      <alignment vertical="center" wrapText="1"/>
    </xf>
    <xf numFmtId="0" fontId="3" fillId="2" borderId="3" xfId="2" applyFont="1" applyFill="1" applyBorder="1" applyAlignment="1">
      <alignment vertical="top" wrapText="1"/>
    </xf>
    <xf numFmtId="3" fontId="3" fillId="2" borderId="0" xfId="3" applyNumberFormat="1" applyFont="1" applyFill="1" applyBorder="1" applyAlignment="1">
      <alignment vertical="top" wrapText="1"/>
    </xf>
    <xf numFmtId="3" fontId="4" fillId="2" borderId="0" xfId="3" applyNumberFormat="1" applyFont="1" applyFill="1" applyBorder="1" applyAlignment="1">
      <alignment vertical="top" wrapText="1"/>
    </xf>
    <xf numFmtId="3" fontId="4" fillId="2" borderId="4" xfId="3" applyNumberFormat="1" applyFont="1" applyFill="1" applyBorder="1" applyAlignment="1">
      <alignment vertical="top" wrapText="1"/>
    </xf>
    <xf numFmtId="3" fontId="4" fillId="2" borderId="10" xfId="3" applyNumberFormat="1" applyFont="1" applyFill="1" applyBorder="1" applyAlignment="1">
      <alignment vertical="top" wrapText="1"/>
    </xf>
    <xf numFmtId="3" fontId="4" fillId="2" borderId="35" xfId="3" applyNumberFormat="1" applyFont="1" applyFill="1" applyBorder="1" applyAlignment="1">
      <alignment vertical="top" wrapText="1"/>
    </xf>
    <xf numFmtId="0" fontId="4" fillId="2" borderId="36" xfId="2" applyFont="1" applyFill="1" applyBorder="1" applyAlignment="1">
      <alignment horizontal="center" vertical="top" wrapText="1"/>
    </xf>
    <xf numFmtId="3" fontId="3" fillId="2" borderId="0" xfId="2" applyNumberFormat="1" applyFont="1" applyFill="1" applyAlignment="1">
      <alignment horizontal="left" vertical="top" wrapText="1"/>
    </xf>
    <xf numFmtId="3" fontId="4" fillId="2" borderId="37" xfId="2" applyNumberFormat="1" applyFont="1" applyFill="1" applyBorder="1" applyAlignment="1">
      <alignment horizontal="right" vertical="top" wrapText="1"/>
    </xf>
    <xf numFmtId="3" fontId="4" fillId="2" borderId="38" xfId="2" applyNumberFormat="1" applyFont="1" applyFill="1" applyBorder="1" applyAlignment="1">
      <alignment horizontal="right" vertical="top" wrapText="1"/>
    </xf>
    <xf numFmtId="0" fontId="3" fillId="2" borderId="39" xfId="2" applyFont="1" applyFill="1" applyBorder="1" applyAlignment="1">
      <alignment horizontal="left" vertical="top" wrapText="1"/>
    </xf>
    <xf numFmtId="0" fontId="3" fillId="2" borderId="4" xfId="2" applyFont="1" applyFill="1" applyBorder="1" applyAlignment="1">
      <alignment horizontal="right" vertical="top"/>
    </xf>
    <xf numFmtId="3" fontId="3" fillId="2" borderId="5" xfId="3" applyNumberFormat="1" applyFont="1" applyFill="1" applyBorder="1" applyAlignment="1">
      <alignment horizontal="right" vertical="top"/>
    </xf>
    <xf numFmtId="0" fontId="3" fillId="2" borderId="5" xfId="2" applyFont="1" applyFill="1" applyBorder="1" applyAlignment="1">
      <alignment horizontal="right" vertical="top"/>
    </xf>
    <xf numFmtId="3" fontId="4" fillId="2" borderId="40" xfId="2" applyNumberFormat="1" applyFont="1" applyFill="1" applyBorder="1" applyAlignment="1">
      <alignment horizontal="right" vertical="top"/>
    </xf>
    <xf numFmtId="3" fontId="4" fillId="2" borderId="41" xfId="2" applyNumberFormat="1" applyFont="1" applyFill="1" applyBorder="1" applyAlignment="1">
      <alignment horizontal="right" vertical="top"/>
    </xf>
    <xf numFmtId="0" fontId="4" fillId="2" borderId="42" xfId="2" applyFont="1" applyFill="1" applyBorder="1" applyAlignment="1">
      <alignment vertical="top" wrapText="1"/>
    </xf>
    <xf numFmtId="3" fontId="3" fillId="2" borderId="23" xfId="2" applyNumberFormat="1" applyFont="1" applyFill="1" applyBorder="1" applyAlignment="1">
      <alignment horizontal="right" vertical="top" wrapText="1"/>
    </xf>
    <xf numFmtId="3" fontId="3" fillId="2" borderId="24" xfId="2" applyNumberFormat="1" applyFont="1" applyFill="1" applyBorder="1" applyAlignment="1">
      <alignment horizontal="right" vertical="top" wrapText="1"/>
    </xf>
    <xf numFmtId="0" fontId="3" fillId="2" borderId="24" xfId="2" applyFont="1" applyFill="1" applyBorder="1" applyAlignment="1">
      <alignment horizontal="right" vertical="top"/>
    </xf>
    <xf numFmtId="3" fontId="3" fillId="2" borderId="43" xfId="3" applyNumberFormat="1" applyFont="1" applyFill="1" applyBorder="1" applyAlignment="1">
      <alignment horizontal="right" vertical="top" wrapText="1"/>
    </xf>
    <xf numFmtId="3" fontId="3" fillId="2" borderId="32" xfId="3" applyNumberFormat="1" applyFont="1" applyFill="1" applyBorder="1" applyAlignment="1">
      <alignment horizontal="right" vertical="top"/>
    </xf>
    <xf numFmtId="3" fontId="3" fillId="0" borderId="32" xfId="3" applyNumberFormat="1" applyFont="1" applyFill="1" applyBorder="1" applyAlignment="1">
      <alignment horizontal="right" vertical="top" wrapText="1"/>
    </xf>
    <xf numFmtId="3" fontId="3" fillId="2" borderId="10" xfId="3" applyNumberFormat="1" applyFont="1" applyFill="1" applyBorder="1" applyAlignment="1">
      <alignment horizontal="right" vertical="top" wrapText="1"/>
    </xf>
    <xf numFmtId="3" fontId="3" fillId="2" borderId="11" xfId="2" applyNumberFormat="1" applyFont="1" applyFill="1" applyBorder="1" applyAlignment="1">
      <alignment horizontal="right" vertical="top" wrapText="1"/>
    </xf>
    <xf numFmtId="0" fontId="3" fillId="2" borderId="11" xfId="2" applyFont="1" applyFill="1" applyBorder="1" applyAlignment="1">
      <alignment horizontal="right" vertical="top"/>
    </xf>
    <xf numFmtId="3" fontId="3" fillId="2" borderId="34" xfId="3" applyNumberFormat="1" applyFont="1" applyFill="1" applyBorder="1" applyAlignment="1">
      <alignment horizontal="right" vertical="top" wrapText="1"/>
    </xf>
    <xf numFmtId="0" fontId="3" fillId="2" borderId="12" xfId="2" applyFont="1" applyFill="1" applyBorder="1" applyAlignment="1">
      <alignment vertical="top" wrapText="1"/>
    </xf>
    <xf numFmtId="3" fontId="4" fillId="2" borderId="13" xfId="2" applyNumberFormat="1" applyFont="1" applyFill="1" applyBorder="1" applyAlignment="1">
      <alignment vertical="top" wrapText="1"/>
    </xf>
    <xf numFmtId="3" fontId="4" fillId="2" borderId="22" xfId="2" applyNumberFormat="1" applyFont="1" applyFill="1" applyBorder="1" applyAlignment="1">
      <alignment vertical="top" wrapText="1"/>
    </xf>
    <xf numFmtId="0" fontId="4" fillId="2" borderId="36" xfId="2" applyFont="1" applyFill="1" applyBorder="1" applyAlignment="1">
      <alignment vertical="top" wrapText="1"/>
    </xf>
    <xf numFmtId="0" fontId="3" fillId="2" borderId="0" xfId="2" applyFont="1" applyFill="1" applyAlignment="1">
      <alignment horizontal="center" vertical="center" wrapText="1"/>
    </xf>
    <xf numFmtId="0" fontId="4" fillId="2" borderId="19" xfId="2" applyFont="1" applyFill="1" applyBorder="1" applyAlignment="1">
      <alignment horizontal="center" vertical="center" wrapText="1"/>
    </xf>
    <xf numFmtId="0" fontId="4" fillId="2" borderId="0" xfId="2" applyFont="1" applyFill="1" applyBorder="1" applyAlignment="1">
      <alignment horizontal="center" vertical="top" wrapText="1"/>
    </xf>
    <xf numFmtId="0" fontId="4" fillId="2" borderId="20" xfId="2" applyFont="1" applyFill="1" applyBorder="1" applyAlignment="1">
      <alignment horizontal="center" vertical="center" wrapText="1"/>
    </xf>
    <xf numFmtId="166" fontId="4" fillId="2" borderId="0" xfId="2" applyNumberFormat="1" applyFont="1" applyFill="1" applyAlignment="1">
      <alignment vertical="top" wrapText="1"/>
    </xf>
    <xf numFmtId="3" fontId="4" fillId="2" borderId="1" xfId="3" applyNumberFormat="1" applyFont="1" applyFill="1" applyBorder="1" applyAlignment="1">
      <alignment vertical="top" wrapText="1"/>
    </xf>
    <xf numFmtId="3" fontId="4" fillId="2" borderId="4" xfId="3" applyNumberFormat="1" applyFont="1" applyFill="1" applyBorder="1" applyAlignment="1">
      <alignment horizontal="right" vertical="top" wrapText="1"/>
    </xf>
    <xf numFmtId="3" fontId="3" fillId="2" borderId="4" xfId="3" applyNumberFormat="1" applyFont="1" applyFill="1" applyBorder="1" applyAlignment="1">
      <alignment horizontal="right" vertical="top" wrapText="1"/>
    </xf>
    <xf numFmtId="0" fontId="3" fillId="2" borderId="6" xfId="2" applyFont="1" applyFill="1" applyBorder="1" applyAlignment="1">
      <alignment horizontal="left" wrapText="1"/>
    </xf>
    <xf numFmtId="3" fontId="4" fillId="2" borderId="4" xfId="3" applyNumberFormat="1" applyFont="1" applyFill="1" applyBorder="1" applyAlignment="1">
      <alignment horizontal="right" vertical="center" wrapText="1"/>
    </xf>
    <xf numFmtId="3" fontId="3" fillId="2" borderId="4" xfId="3" applyNumberFormat="1" applyFont="1" applyFill="1" applyBorder="1" applyAlignment="1">
      <alignment horizontal="right" vertical="center" wrapText="1"/>
    </xf>
    <xf numFmtId="3" fontId="3" fillId="2" borderId="10" xfId="3" applyNumberFormat="1" applyFont="1" applyFill="1" applyBorder="1" applyAlignment="1">
      <alignment horizontal="right" vertical="center" wrapText="1"/>
    </xf>
    <xf numFmtId="0" fontId="3" fillId="2" borderId="12" xfId="2" applyFont="1" applyFill="1" applyBorder="1" applyAlignment="1">
      <alignment horizontal="justify" vertical="top" wrapText="1"/>
    </xf>
    <xf numFmtId="3" fontId="4" fillId="2" borderId="1" xfId="2" applyNumberFormat="1" applyFont="1" applyFill="1" applyBorder="1" applyAlignment="1">
      <alignment horizontal="right" vertical="center" wrapText="1"/>
    </xf>
    <xf numFmtId="3" fontId="3" fillId="2" borderId="2" xfId="3" applyNumberFormat="1" applyFont="1" applyFill="1" applyBorder="1" applyAlignment="1">
      <alignment horizontal="right" vertical="center" wrapText="1"/>
    </xf>
    <xf numFmtId="166" fontId="3" fillId="2" borderId="0" xfId="2" applyNumberFormat="1" applyFont="1" applyFill="1" applyAlignment="1">
      <alignment vertical="center" wrapText="1"/>
    </xf>
    <xf numFmtId="3" fontId="4" fillId="2" borderId="4" xfId="2" applyNumberFormat="1" applyFont="1" applyFill="1" applyBorder="1" applyAlignment="1">
      <alignment horizontal="right" vertical="center" wrapText="1"/>
    </xf>
    <xf numFmtId="3" fontId="4" fillId="2" borderId="1" xfId="3" applyNumberFormat="1" applyFont="1" applyFill="1" applyBorder="1" applyAlignment="1">
      <alignment horizontal="right" vertical="top"/>
    </xf>
    <xf numFmtId="0" fontId="4" fillId="2" borderId="3" xfId="2" applyFont="1" applyFill="1" applyBorder="1" applyAlignment="1">
      <alignment horizontal="left" vertical="top"/>
    </xf>
    <xf numFmtId="3" fontId="3" fillId="2" borderId="4" xfId="3" applyNumberFormat="1" applyFont="1" applyFill="1" applyBorder="1" applyAlignment="1">
      <alignment horizontal="right" vertical="top"/>
    </xf>
    <xf numFmtId="3" fontId="4" fillId="2" borderId="51" xfId="3" applyNumberFormat="1" applyFont="1" applyFill="1" applyBorder="1" applyAlignment="1">
      <alignment horizontal="center" vertical="top" wrapText="1"/>
    </xf>
    <xf numFmtId="3" fontId="4" fillId="2" borderId="52" xfId="3" applyNumberFormat="1" applyFont="1" applyFill="1" applyBorder="1" applyAlignment="1">
      <alignment horizontal="center" vertical="top" wrapText="1"/>
    </xf>
    <xf numFmtId="3" fontId="4" fillId="2" borderId="1" xfId="2" applyNumberFormat="1" applyFont="1" applyFill="1" applyBorder="1" applyAlignment="1">
      <alignment vertical="top" wrapText="1"/>
    </xf>
    <xf numFmtId="3" fontId="4" fillId="2" borderId="2" xfId="3" applyNumberFormat="1" applyFont="1" applyFill="1" applyBorder="1" applyAlignment="1">
      <alignment vertical="top" wrapText="1"/>
    </xf>
    <xf numFmtId="0" fontId="3" fillId="2" borderId="4" xfId="2" applyFont="1" applyFill="1" applyBorder="1" applyAlignment="1">
      <alignment vertical="top" wrapText="1"/>
    </xf>
    <xf numFmtId="3" fontId="4" fillId="0" borderId="4" xfId="2" applyNumberFormat="1" applyFont="1" applyFill="1" applyBorder="1" applyAlignment="1">
      <alignment vertical="top" wrapText="1"/>
    </xf>
    <xf numFmtId="0" fontId="4" fillId="2" borderId="51" xfId="2" applyFont="1" applyFill="1" applyBorder="1" applyAlignment="1">
      <alignment horizontal="center" vertical="top" wrapText="1"/>
    </xf>
    <xf numFmtId="0" fontId="4" fillId="2" borderId="52" xfId="2" applyFont="1" applyFill="1" applyBorder="1" applyAlignment="1">
      <alignment horizontal="center" vertical="top" wrapText="1"/>
    </xf>
    <xf numFmtId="3" fontId="4" fillId="2" borderId="1" xfId="3" applyNumberFormat="1" applyFont="1" applyFill="1" applyBorder="1" applyAlignment="1">
      <alignment horizontal="right" vertical="top" wrapText="1"/>
    </xf>
    <xf numFmtId="0" fontId="4" fillId="2" borderId="3" xfId="2" applyFont="1" applyFill="1" applyBorder="1" applyAlignment="1">
      <alignment horizontal="right" vertical="top" wrapText="1"/>
    </xf>
    <xf numFmtId="3" fontId="4" fillId="2" borderId="4" xfId="3" applyNumberFormat="1" applyFont="1" applyFill="1" applyBorder="1" applyAlignment="1">
      <alignment horizontal="center" vertical="top" wrapText="1"/>
    </xf>
    <xf numFmtId="0" fontId="4" fillId="2" borderId="6" xfId="2" applyFont="1" applyFill="1" applyBorder="1" applyAlignment="1">
      <alignment horizontal="center" vertical="top" wrapText="1"/>
    </xf>
    <xf numFmtId="0" fontId="4" fillId="2" borderId="0" xfId="2" applyFont="1" applyFill="1" applyBorder="1" applyAlignment="1">
      <alignment horizontal="right" vertical="top" wrapText="1"/>
    </xf>
    <xf numFmtId="3" fontId="3" fillId="2" borderId="23" xfId="3" applyNumberFormat="1" applyFont="1" applyFill="1" applyBorder="1" applyAlignment="1">
      <alignment horizontal="right" vertical="top" wrapText="1"/>
    </xf>
    <xf numFmtId="0" fontId="3" fillId="2" borderId="25" xfId="2" applyFont="1" applyFill="1" applyBorder="1" applyAlignment="1">
      <alignment horizontal="left" vertical="top" wrapText="1"/>
    </xf>
    <xf numFmtId="0" fontId="4" fillId="2" borderId="25" xfId="2" applyFont="1" applyFill="1" applyBorder="1" applyAlignment="1">
      <alignment horizontal="left" vertical="top" wrapText="1"/>
    </xf>
    <xf numFmtId="3" fontId="3" fillId="2" borderId="2" xfId="3" applyNumberFormat="1" applyFont="1" applyFill="1" applyBorder="1" applyAlignment="1">
      <alignment vertical="top" wrapText="1"/>
    </xf>
    <xf numFmtId="0" fontId="4" fillId="2" borderId="0" xfId="2" applyFont="1" applyFill="1" applyAlignment="1">
      <alignment horizontal="center" vertical="top"/>
    </xf>
    <xf numFmtId="0" fontId="3" fillId="2" borderId="0" xfId="2" applyFont="1" applyFill="1" applyAlignment="1">
      <alignment horizontal="justify" vertical="top"/>
    </xf>
    <xf numFmtId="0" fontId="3" fillId="2" borderId="0" xfId="2" applyFont="1" applyFill="1" applyAlignment="1">
      <alignment horizontal="center" vertical="top"/>
    </xf>
    <xf numFmtId="0" fontId="3" fillId="2" borderId="0" xfId="2" applyFont="1" applyFill="1" applyAlignment="1">
      <alignment horizontal="justify" vertical="top" wrapText="1"/>
    </xf>
    <xf numFmtId="0" fontId="4" fillId="2" borderId="9"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12" xfId="2" applyFont="1" applyFill="1" applyBorder="1" applyAlignment="1">
      <alignment horizontal="center" vertical="center" wrapText="1"/>
    </xf>
    <xf numFmtId="3" fontId="4" fillId="2" borderId="8" xfId="3" applyNumberFormat="1" applyFont="1" applyFill="1" applyBorder="1" applyAlignment="1">
      <alignment horizontal="center" vertical="center" wrapText="1"/>
    </xf>
    <xf numFmtId="3" fontId="4" fillId="2" borderId="5" xfId="3" applyNumberFormat="1" applyFont="1" applyFill="1" applyBorder="1" applyAlignment="1">
      <alignment horizontal="center" vertical="center" wrapText="1"/>
    </xf>
    <xf numFmtId="3" fontId="3" fillId="2" borderId="8" xfId="3" applyNumberFormat="1" applyFont="1" applyFill="1" applyBorder="1" applyAlignment="1">
      <alignment horizontal="center" vertical="top" wrapText="1"/>
    </xf>
    <xf numFmtId="3" fontId="3" fillId="2" borderId="5" xfId="3" applyNumberFormat="1" applyFont="1" applyFill="1" applyBorder="1" applyAlignment="1">
      <alignment horizontal="center" vertical="top" wrapText="1"/>
    </xf>
    <xf numFmtId="0" fontId="4" fillId="2" borderId="7" xfId="2" applyFont="1" applyFill="1" applyBorder="1" applyAlignment="1">
      <alignment horizontal="center" vertical="top" wrapText="1"/>
    </xf>
    <xf numFmtId="0" fontId="4" fillId="2" borderId="4" xfId="2" applyFont="1" applyFill="1" applyBorder="1" applyAlignment="1">
      <alignment horizontal="center" vertical="top" wrapText="1"/>
    </xf>
    <xf numFmtId="0" fontId="4" fillId="2" borderId="50" xfId="2" applyFont="1" applyFill="1" applyBorder="1" applyAlignment="1">
      <alignment horizontal="center" vertical="center" wrapText="1"/>
    </xf>
    <xf numFmtId="0" fontId="4" fillId="2" borderId="29" xfId="2" applyFont="1" applyFill="1" applyBorder="1" applyAlignment="1">
      <alignment horizontal="center" vertical="center" wrapText="1"/>
    </xf>
    <xf numFmtId="3" fontId="4" fillId="2" borderId="50" xfId="3" applyNumberFormat="1" applyFont="1" applyFill="1" applyBorder="1" applyAlignment="1">
      <alignment horizontal="center" vertical="top" wrapText="1"/>
    </xf>
    <xf numFmtId="3" fontId="4" fillId="2" borderId="29" xfId="3" applyNumberFormat="1" applyFont="1" applyFill="1" applyBorder="1" applyAlignment="1">
      <alignment horizontal="center" vertical="top" wrapText="1"/>
    </xf>
    <xf numFmtId="0" fontId="4" fillId="2" borderId="44" xfId="2" applyFont="1" applyFill="1" applyBorder="1" applyAlignment="1">
      <alignment horizontal="center" vertical="center" wrapText="1"/>
    </xf>
    <xf numFmtId="0" fontId="4" fillId="2" borderId="41"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9" fillId="2" borderId="49" xfId="2" applyFont="1" applyFill="1" applyBorder="1" applyAlignment="1">
      <alignment horizontal="center" vertical="center" wrapText="1"/>
    </xf>
    <xf numFmtId="0" fontId="9" fillId="2" borderId="48" xfId="2" applyFont="1" applyFill="1" applyBorder="1" applyAlignment="1">
      <alignment horizontal="center" vertical="center" wrapText="1"/>
    </xf>
    <xf numFmtId="0" fontId="9" fillId="2" borderId="34" xfId="2" applyFont="1" applyFill="1" applyBorder="1" applyAlignment="1">
      <alignment horizontal="center" vertical="center" wrapText="1"/>
    </xf>
    <xf numFmtId="0" fontId="9" fillId="2" borderId="45" xfId="2" applyFont="1" applyFill="1" applyBorder="1" applyAlignment="1">
      <alignment horizontal="center" vertical="center" wrapText="1"/>
    </xf>
    <xf numFmtId="3" fontId="4" fillId="2" borderId="27" xfId="3" applyNumberFormat="1" applyFont="1" applyFill="1" applyBorder="1" applyAlignment="1">
      <alignment horizontal="center" vertical="center" wrapText="1"/>
    </xf>
    <xf numFmtId="3" fontId="4" fillId="2" borderId="47" xfId="3" applyNumberFormat="1" applyFont="1" applyFill="1" applyBorder="1" applyAlignment="1">
      <alignment horizontal="center" vertical="center" wrapText="1"/>
    </xf>
    <xf numFmtId="3" fontId="4" fillId="2" borderId="46" xfId="3" applyNumberFormat="1" applyFont="1" applyFill="1" applyBorder="1" applyAlignment="1">
      <alignment horizontal="center" vertical="center" wrapText="1"/>
    </xf>
    <xf numFmtId="3" fontId="9" fillId="2" borderId="40" xfId="3" applyNumberFormat="1" applyFont="1" applyFill="1" applyBorder="1" applyAlignment="1">
      <alignment horizontal="center" vertical="center" wrapText="1"/>
    </xf>
    <xf numFmtId="3" fontId="9" fillId="2" borderId="10" xfId="3" applyNumberFormat="1" applyFont="1" applyFill="1" applyBorder="1" applyAlignment="1">
      <alignment horizontal="center" vertical="center" wrapText="1"/>
    </xf>
    <xf numFmtId="3" fontId="4" fillId="2" borderId="24"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2" borderId="0" xfId="2" applyFont="1" applyFill="1" applyAlignment="1">
      <alignment horizontal="left" vertical="top" wrapText="1"/>
    </xf>
    <xf numFmtId="0" fontId="3" fillId="2" borderId="0" xfId="2" applyFont="1" applyFill="1" applyAlignment="1">
      <alignment horizontal="left" vertical="top" wrapText="1"/>
    </xf>
    <xf numFmtId="0" fontId="4" fillId="2" borderId="15" xfId="2" applyFont="1" applyFill="1" applyBorder="1" applyAlignment="1">
      <alignment horizontal="center" vertical="top" wrapText="1"/>
    </xf>
    <xf numFmtId="0" fontId="4" fillId="2" borderId="22" xfId="2" applyFont="1" applyFill="1" applyBorder="1" applyAlignment="1">
      <alignment horizontal="center" vertical="top" wrapText="1"/>
    </xf>
    <xf numFmtId="0" fontId="4" fillId="2" borderId="13" xfId="2" applyFont="1" applyFill="1" applyBorder="1" applyAlignment="1">
      <alignment horizontal="center" vertical="top" wrapText="1"/>
    </xf>
    <xf numFmtId="0" fontId="3" fillId="2" borderId="0" xfId="2" applyFont="1" applyFill="1" applyAlignment="1">
      <alignment horizontal="left" wrapText="1"/>
    </xf>
    <xf numFmtId="0" fontId="3" fillId="2" borderId="0" xfId="2" applyFont="1" applyFill="1" applyAlignment="1">
      <alignment horizontal="justify" wrapText="1"/>
    </xf>
  </cellXfs>
  <cellStyles count="5">
    <cellStyle name="Millares" xfId="1" builtinId="3"/>
    <cellStyle name="Millares 2" xfId="3"/>
    <cellStyle name="Normal" xfId="0" builtinId="0"/>
    <cellStyle name="Normal 2" xfId="2"/>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388</xdr:row>
      <xdr:rowOff>1</xdr:rowOff>
    </xdr:from>
    <xdr:ext cx="9487342" cy="497261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3914001"/>
          <a:ext cx="9487342" cy="497261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22"/>
  <sheetViews>
    <sheetView tabSelected="1" zoomScale="136" zoomScaleNormal="136" workbookViewId="0">
      <selection activeCell="A4" sqref="A4:I4"/>
    </sheetView>
  </sheetViews>
  <sheetFormatPr baseColWidth="10" defaultColWidth="8" defaultRowHeight="12" x14ac:dyDescent="0.25"/>
  <cols>
    <col min="1" max="1" width="48.28515625" style="1" customWidth="1"/>
    <col min="2" max="2" width="10.85546875" style="2" customWidth="1"/>
    <col min="3" max="3" width="11.5703125" style="1" customWidth="1"/>
    <col min="4" max="4" width="11.42578125" style="1" customWidth="1"/>
    <col min="5" max="5" width="9.5703125" style="1" customWidth="1"/>
    <col min="6" max="6" width="10.140625" style="1" customWidth="1"/>
    <col min="7" max="7" width="9.85546875" style="1" customWidth="1"/>
    <col min="8" max="8" width="13.5703125" style="1" customWidth="1"/>
    <col min="9" max="9" width="7.140625" style="1" customWidth="1"/>
    <col min="10" max="42" width="9.7109375" style="1" customWidth="1"/>
    <col min="43" max="43" width="29.85546875" style="1" customWidth="1"/>
    <col min="44" max="16384" width="8" style="1"/>
  </cols>
  <sheetData>
    <row r="1" spans="1:42" x14ac:dyDescent="0.25">
      <c r="A1" s="262" t="s">
        <v>437</v>
      </c>
      <c r="B1" s="262"/>
      <c r="C1" s="262"/>
      <c r="D1" s="262"/>
      <c r="E1" s="262"/>
      <c r="F1" s="262"/>
      <c r="G1" s="262"/>
      <c r="H1" s="262"/>
      <c r="I1" s="262"/>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spans="1:42" x14ac:dyDescent="0.25">
      <c r="A2" s="262" t="s">
        <v>436</v>
      </c>
      <c r="B2" s="262"/>
      <c r="C2" s="262"/>
      <c r="D2" s="262"/>
      <c r="E2" s="262"/>
      <c r="F2" s="262"/>
      <c r="G2" s="262"/>
      <c r="H2" s="262"/>
      <c r="I2" s="262"/>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spans="1:42" x14ac:dyDescent="0.25">
      <c r="A3" s="262" t="s">
        <v>435</v>
      </c>
      <c r="B3" s="262"/>
      <c r="C3" s="262"/>
      <c r="D3" s="262"/>
      <c r="E3" s="262"/>
      <c r="F3" s="262"/>
      <c r="G3" s="262"/>
      <c r="H3" s="262"/>
      <c r="I3" s="262"/>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spans="1:42" x14ac:dyDescent="0.25">
      <c r="A4" s="262" t="s">
        <v>438</v>
      </c>
      <c r="B4" s="262"/>
      <c r="C4" s="262"/>
      <c r="D4" s="262"/>
      <c r="E4" s="262"/>
      <c r="F4" s="262"/>
      <c r="G4" s="262"/>
      <c r="H4" s="262"/>
      <c r="I4" s="262"/>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spans="1:42" ht="36" customHeight="1" x14ac:dyDescent="0.25">
      <c r="A5" s="263" t="s">
        <v>434</v>
      </c>
      <c r="B5" s="263"/>
      <c r="C5" s="263"/>
      <c r="D5" s="263"/>
      <c r="E5" s="263"/>
      <c r="F5" s="263"/>
      <c r="G5" s="263"/>
      <c r="H5" s="263"/>
      <c r="I5" s="263"/>
    </row>
    <row r="6" spans="1:42" x14ac:dyDescent="0.25">
      <c r="A6" s="4" t="s">
        <v>433</v>
      </c>
    </row>
    <row r="7" spans="1:42" x14ac:dyDescent="0.25">
      <c r="A7" s="4" t="s">
        <v>432</v>
      </c>
    </row>
    <row r="8" spans="1:42" x14ac:dyDescent="0.25">
      <c r="A8" s="4" t="s">
        <v>431</v>
      </c>
    </row>
    <row r="9" spans="1:42" x14ac:dyDescent="0.25">
      <c r="A9" s="262" t="s">
        <v>430</v>
      </c>
      <c r="B9" s="262"/>
      <c r="C9" s="262"/>
      <c r="D9" s="262"/>
      <c r="E9" s="262"/>
      <c r="F9" s="262"/>
      <c r="G9" s="262"/>
      <c r="H9" s="262"/>
      <c r="I9" s="262"/>
    </row>
    <row r="10" spans="1:42" x14ac:dyDescent="0.25">
      <c r="A10" s="262" t="s">
        <v>429</v>
      </c>
      <c r="B10" s="264"/>
      <c r="C10" s="264"/>
      <c r="D10" s="264"/>
      <c r="E10" s="264"/>
      <c r="F10" s="264"/>
      <c r="G10" s="264"/>
      <c r="H10" s="264"/>
      <c r="I10" s="264"/>
    </row>
    <row r="11" spans="1:42" x14ac:dyDescent="0.25">
      <c r="A11" s="4" t="s">
        <v>428</v>
      </c>
    </row>
    <row r="12" spans="1:42" ht="3" customHeight="1" x14ac:dyDescent="0.25">
      <c r="A12" s="4"/>
    </row>
    <row r="13" spans="1:42" ht="37.5" customHeight="1" x14ac:dyDescent="0.25">
      <c r="A13" s="265" t="s">
        <v>427</v>
      </c>
      <c r="B13" s="265"/>
      <c r="C13" s="265"/>
      <c r="D13" s="265"/>
      <c r="E13" s="265"/>
      <c r="F13" s="265"/>
      <c r="G13" s="265"/>
      <c r="H13" s="265"/>
      <c r="I13" s="26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row>
    <row r="14" spans="1:42" ht="24.75" customHeight="1" x14ac:dyDescent="0.25">
      <c r="A14" s="265" t="s">
        <v>426</v>
      </c>
      <c r="B14" s="265"/>
      <c r="C14" s="265"/>
      <c r="D14" s="265"/>
      <c r="E14" s="265"/>
      <c r="F14" s="265"/>
      <c r="G14" s="265"/>
      <c r="H14" s="265"/>
      <c r="I14" s="26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row>
    <row r="15" spans="1:42" x14ac:dyDescent="0.25">
      <c r="A15" s="1" t="s">
        <v>425</v>
      </c>
    </row>
    <row r="16" spans="1:42" ht="12.75" thickBot="1" x14ac:dyDescent="0.3">
      <c r="A16" s="1" t="s">
        <v>424</v>
      </c>
    </row>
    <row r="17" spans="1:13" ht="10.5" customHeight="1" x14ac:dyDescent="0.25">
      <c r="A17" s="266" t="s">
        <v>113</v>
      </c>
      <c r="B17" s="246" t="s">
        <v>382</v>
      </c>
      <c r="C17" s="7"/>
      <c r="D17" s="7"/>
      <c r="E17" s="8"/>
      <c r="F17" s="8"/>
      <c r="G17" s="8"/>
      <c r="H17" s="8"/>
      <c r="I17" s="8"/>
      <c r="J17" s="8"/>
      <c r="K17" s="8"/>
      <c r="L17" s="8"/>
      <c r="M17" s="8"/>
    </row>
    <row r="18" spans="1:13" ht="11.25" customHeight="1" x14ac:dyDescent="0.25">
      <c r="A18" s="267"/>
      <c r="B18" s="245" t="s">
        <v>381</v>
      </c>
      <c r="C18" s="7"/>
      <c r="D18" s="7"/>
      <c r="E18" s="8"/>
      <c r="F18" s="8"/>
      <c r="G18" s="8"/>
      <c r="H18" s="8"/>
      <c r="I18" s="8"/>
      <c r="J18" s="8"/>
      <c r="K18" s="8"/>
      <c r="L18" s="8"/>
      <c r="M18" s="8"/>
    </row>
    <row r="19" spans="1:13" x14ac:dyDescent="0.25">
      <c r="A19" s="15" t="s">
        <v>108</v>
      </c>
      <c r="B19" s="232">
        <v>12383559.82</v>
      </c>
      <c r="C19" s="24"/>
      <c r="D19" s="24"/>
      <c r="E19" s="53"/>
      <c r="F19" s="53"/>
      <c r="G19" s="53"/>
      <c r="H19" s="53"/>
      <c r="I19" s="53"/>
      <c r="J19" s="53"/>
      <c r="K19" s="53"/>
      <c r="L19" s="53"/>
      <c r="M19" s="53"/>
    </row>
    <row r="20" spans="1:13" ht="12" customHeight="1" x14ac:dyDescent="0.25">
      <c r="A20" s="15" t="s">
        <v>106</v>
      </c>
      <c r="B20" s="232">
        <v>166076.76</v>
      </c>
      <c r="C20" s="24"/>
      <c r="D20" s="24"/>
      <c r="E20" s="24"/>
      <c r="F20" s="24"/>
      <c r="G20" s="24"/>
      <c r="H20" s="24"/>
      <c r="I20" s="24"/>
      <c r="J20" s="24"/>
      <c r="K20" s="24"/>
      <c r="L20" s="24"/>
      <c r="M20" s="24"/>
    </row>
    <row r="21" spans="1:13" ht="12" customHeight="1" x14ac:dyDescent="0.25">
      <c r="A21" s="15" t="s">
        <v>423</v>
      </c>
      <c r="B21" s="232">
        <v>19000</v>
      </c>
      <c r="C21" s="24"/>
      <c r="D21" s="24"/>
      <c r="E21" s="24"/>
      <c r="F21" s="24"/>
      <c r="G21" s="24"/>
      <c r="H21" s="24"/>
      <c r="I21" s="24"/>
      <c r="J21" s="24"/>
      <c r="K21" s="24"/>
      <c r="L21" s="24"/>
      <c r="M21" s="24"/>
    </row>
    <row r="22" spans="1:13" ht="12" customHeight="1" thickBot="1" x14ac:dyDescent="0.3">
      <c r="A22" s="11" t="s">
        <v>422</v>
      </c>
      <c r="B22" s="253">
        <f>SUM(B19:B21)</f>
        <v>12568636.58</v>
      </c>
      <c r="C22" s="24"/>
      <c r="D22" s="24"/>
      <c r="E22" s="24"/>
      <c r="F22" s="24"/>
      <c r="G22" s="24"/>
      <c r="H22" s="24"/>
      <c r="I22" s="24"/>
      <c r="J22" s="24"/>
      <c r="K22" s="24"/>
      <c r="L22" s="24"/>
      <c r="M22" s="24"/>
    </row>
    <row r="23" spans="1:13" ht="9.75" customHeight="1" x14ac:dyDescent="0.25">
      <c r="A23" s="266" t="s">
        <v>113</v>
      </c>
      <c r="B23" s="246" t="s">
        <v>382</v>
      </c>
      <c r="C23" s="21"/>
      <c r="D23" s="21"/>
      <c r="E23" s="21"/>
      <c r="F23" s="21"/>
      <c r="G23" s="21"/>
      <c r="H23" s="21"/>
      <c r="I23" s="21"/>
      <c r="J23" s="21"/>
      <c r="K23" s="21"/>
      <c r="L23" s="21"/>
      <c r="M23" s="21"/>
    </row>
    <row r="24" spans="1:13" ht="10.5" customHeight="1" x14ac:dyDescent="0.25">
      <c r="A24" s="268"/>
      <c r="B24" s="245" t="s">
        <v>381</v>
      </c>
      <c r="C24" s="21"/>
      <c r="D24" s="21"/>
      <c r="E24" s="21"/>
      <c r="F24" s="21"/>
      <c r="G24" s="21"/>
      <c r="H24" s="21"/>
      <c r="I24" s="21"/>
      <c r="J24" s="21"/>
      <c r="K24" s="21"/>
      <c r="L24" s="21"/>
      <c r="M24" s="21"/>
    </row>
    <row r="25" spans="1:13" x14ac:dyDescent="0.25">
      <c r="A25" s="256" t="s">
        <v>108</v>
      </c>
      <c r="B25" s="255"/>
      <c r="C25" s="21"/>
      <c r="D25" s="21"/>
      <c r="E25" s="21"/>
      <c r="F25" s="21"/>
      <c r="G25" s="21"/>
      <c r="H25" s="21"/>
      <c r="I25" s="21"/>
      <c r="J25" s="21"/>
      <c r="K25" s="21"/>
      <c r="L25" s="21"/>
      <c r="M25" s="21"/>
    </row>
    <row r="26" spans="1:13" x14ac:dyDescent="0.25">
      <c r="A26" s="130" t="s">
        <v>413</v>
      </c>
      <c r="B26" s="231"/>
      <c r="C26" s="21"/>
      <c r="D26" s="21"/>
      <c r="E26" s="21"/>
      <c r="F26" s="21"/>
      <c r="G26" s="21"/>
      <c r="H26" s="21"/>
      <c r="I26" s="21"/>
      <c r="J26" s="21"/>
      <c r="K26" s="21"/>
      <c r="L26" s="21"/>
      <c r="M26" s="21"/>
    </row>
    <row r="27" spans="1:13" x14ac:dyDescent="0.25">
      <c r="A27" s="127" t="s">
        <v>412</v>
      </c>
      <c r="B27" s="232">
        <v>2211.2600000000002</v>
      </c>
      <c r="C27" s="21"/>
      <c r="D27" s="21"/>
      <c r="E27" s="21"/>
      <c r="F27" s="21"/>
      <c r="G27" s="21"/>
      <c r="H27" s="21"/>
      <c r="I27" s="21"/>
      <c r="J27" s="21"/>
      <c r="K27" s="21"/>
      <c r="L27" s="21"/>
      <c r="M27" s="21"/>
    </row>
    <row r="28" spans="1:13" x14ac:dyDescent="0.25">
      <c r="A28" s="127" t="s">
        <v>411</v>
      </c>
      <c r="B28" s="232">
        <v>11410.51</v>
      </c>
      <c r="C28" s="21"/>
      <c r="D28" s="21"/>
      <c r="E28" s="21"/>
      <c r="F28" s="21"/>
      <c r="G28" s="21"/>
      <c r="H28" s="21"/>
      <c r="I28" s="21"/>
      <c r="J28" s="21"/>
      <c r="K28" s="21"/>
      <c r="L28" s="21"/>
      <c r="M28" s="21"/>
    </row>
    <row r="29" spans="1:13" x14ac:dyDescent="0.25">
      <c r="A29" s="127" t="s">
        <v>410</v>
      </c>
      <c r="B29" s="232">
        <v>11211.79</v>
      </c>
      <c r="C29" s="21"/>
      <c r="D29" s="21"/>
      <c r="E29" s="21"/>
      <c r="F29" s="21"/>
      <c r="G29" s="21"/>
      <c r="H29" s="21"/>
      <c r="I29" s="21"/>
      <c r="J29" s="21"/>
      <c r="K29" s="21"/>
      <c r="L29" s="21"/>
      <c r="M29" s="21"/>
    </row>
    <row r="30" spans="1:13" x14ac:dyDescent="0.25">
      <c r="A30" s="127" t="s">
        <v>409</v>
      </c>
      <c r="B30" s="232">
        <v>201803.17</v>
      </c>
      <c r="C30" s="21"/>
      <c r="D30" s="21"/>
      <c r="E30" s="21"/>
      <c r="F30" s="21"/>
      <c r="G30" s="21"/>
      <c r="H30" s="21"/>
      <c r="I30" s="21"/>
      <c r="J30" s="21"/>
      <c r="K30" s="21"/>
      <c r="L30" s="21"/>
      <c r="M30" s="21"/>
    </row>
    <row r="31" spans="1:13" x14ac:dyDescent="0.25">
      <c r="A31" s="127" t="s">
        <v>408</v>
      </c>
      <c r="B31" s="232">
        <v>5700</v>
      </c>
      <c r="C31" s="21"/>
      <c r="D31" s="21"/>
      <c r="E31" s="21"/>
      <c r="F31" s="21"/>
      <c r="G31" s="21"/>
      <c r="H31" s="21"/>
      <c r="I31" s="21"/>
      <c r="J31" s="21"/>
      <c r="K31" s="21"/>
      <c r="L31" s="21"/>
      <c r="M31" s="21"/>
    </row>
    <row r="32" spans="1:13" x14ac:dyDescent="0.25">
      <c r="A32" s="127" t="s">
        <v>407</v>
      </c>
      <c r="B32" s="232">
        <v>1014969.22</v>
      </c>
      <c r="C32" s="21"/>
      <c r="D32" s="21"/>
      <c r="E32" s="21"/>
      <c r="F32" s="21"/>
      <c r="G32" s="21"/>
      <c r="H32" s="21"/>
      <c r="I32" s="21"/>
      <c r="J32" s="21"/>
      <c r="K32" s="21"/>
      <c r="L32" s="21"/>
      <c r="M32" s="21"/>
    </row>
    <row r="33" spans="1:13" x14ac:dyDescent="0.25">
      <c r="A33" s="127" t="s">
        <v>421</v>
      </c>
      <c r="B33" s="232">
        <v>4372195.8499999996</v>
      </c>
      <c r="C33" s="21"/>
      <c r="D33" s="21"/>
      <c r="E33" s="21"/>
      <c r="F33" s="21"/>
      <c r="G33" s="21"/>
      <c r="H33" s="21"/>
      <c r="I33" s="21"/>
      <c r="J33" s="21"/>
      <c r="K33" s="21"/>
      <c r="L33" s="21"/>
      <c r="M33" s="21"/>
    </row>
    <row r="34" spans="1:13" x14ac:dyDescent="0.25">
      <c r="A34" s="127" t="s">
        <v>420</v>
      </c>
      <c r="B34" s="232">
        <v>4375783.79</v>
      </c>
      <c r="C34" s="21"/>
      <c r="D34" s="21"/>
      <c r="E34" s="21"/>
      <c r="F34" s="21"/>
      <c r="G34" s="21"/>
      <c r="H34" s="21"/>
      <c r="I34" s="21"/>
      <c r="J34" s="21"/>
      <c r="K34" s="21"/>
      <c r="L34" s="21"/>
      <c r="M34" s="21"/>
    </row>
    <row r="35" spans="1:13" x14ac:dyDescent="0.25">
      <c r="A35" s="127" t="s">
        <v>419</v>
      </c>
      <c r="B35" s="232">
        <v>2067468.69</v>
      </c>
      <c r="C35" s="21"/>
      <c r="D35" s="21"/>
      <c r="E35" s="21"/>
      <c r="F35" s="21"/>
      <c r="G35" s="21"/>
      <c r="H35" s="21"/>
      <c r="I35" s="21"/>
      <c r="J35" s="21"/>
      <c r="K35" s="21"/>
      <c r="L35" s="21"/>
      <c r="M35" s="21"/>
    </row>
    <row r="36" spans="1:13" x14ac:dyDescent="0.25">
      <c r="A36" s="127" t="s">
        <v>418</v>
      </c>
      <c r="B36" s="232">
        <v>1871.48</v>
      </c>
      <c r="C36" s="21"/>
      <c r="D36" s="21"/>
      <c r="E36" s="21"/>
      <c r="F36" s="21"/>
      <c r="G36" s="21"/>
      <c r="H36" s="21"/>
      <c r="I36" s="21"/>
      <c r="J36" s="21"/>
      <c r="K36" s="21"/>
      <c r="L36" s="21"/>
      <c r="M36" s="21"/>
    </row>
    <row r="37" spans="1:13" x14ac:dyDescent="0.25">
      <c r="A37" s="130" t="s">
        <v>417</v>
      </c>
      <c r="B37" s="231"/>
      <c r="C37" s="21"/>
      <c r="D37" s="21"/>
      <c r="E37" s="21"/>
      <c r="F37" s="21"/>
      <c r="G37" s="21"/>
      <c r="H37" s="21"/>
      <c r="I37" s="21"/>
      <c r="J37" s="21"/>
      <c r="K37" s="21"/>
      <c r="L37" s="21"/>
      <c r="M37" s="21"/>
    </row>
    <row r="38" spans="1:13" x14ac:dyDescent="0.25">
      <c r="A38" s="127" t="s">
        <v>403</v>
      </c>
      <c r="B38" s="232">
        <v>57710.58</v>
      </c>
      <c r="C38" s="21"/>
      <c r="D38" s="21"/>
      <c r="E38" s="21"/>
      <c r="F38" s="21"/>
      <c r="G38" s="21"/>
      <c r="H38" s="21"/>
      <c r="I38" s="21"/>
      <c r="J38" s="21"/>
      <c r="K38" s="21"/>
      <c r="L38" s="21"/>
      <c r="M38" s="21"/>
    </row>
    <row r="39" spans="1:13" x14ac:dyDescent="0.25">
      <c r="A39" s="127" t="s">
        <v>416</v>
      </c>
      <c r="B39" s="232">
        <v>68965</v>
      </c>
      <c r="C39" s="21"/>
      <c r="D39" s="21"/>
      <c r="E39" s="21"/>
      <c r="F39" s="21"/>
      <c r="G39" s="21"/>
      <c r="H39" s="21"/>
      <c r="I39" s="21"/>
      <c r="J39" s="21"/>
      <c r="K39" s="21"/>
      <c r="L39" s="21"/>
      <c r="M39" s="21"/>
    </row>
    <row r="40" spans="1:13" x14ac:dyDescent="0.25">
      <c r="A40" s="259" t="s">
        <v>404</v>
      </c>
      <c r="B40" s="258">
        <v>0</v>
      </c>
      <c r="C40" s="21"/>
      <c r="D40" s="21"/>
      <c r="E40" s="21"/>
      <c r="F40" s="21"/>
      <c r="G40" s="21"/>
      <c r="H40" s="21"/>
      <c r="I40" s="21"/>
      <c r="J40" s="21"/>
      <c r="K40" s="21"/>
      <c r="L40" s="21"/>
      <c r="M40" s="21"/>
    </row>
    <row r="41" spans="1:13" x14ac:dyDescent="0.25">
      <c r="A41" s="260" t="s">
        <v>402</v>
      </c>
      <c r="B41" s="258"/>
      <c r="C41" s="21"/>
      <c r="D41" s="21"/>
      <c r="E41" s="21"/>
      <c r="F41" s="21"/>
      <c r="G41" s="21"/>
      <c r="H41" s="21"/>
      <c r="I41" s="21"/>
      <c r="J41" s="21"/>
      <c r="K41" s="21"/>
      <c r="L41" s="21"/>
      <c r="M41" s="21"/>
    </row>
    <row r="42" spans="1:13" x14ac:dyDescent="0.25">
      <c r="A42" s="259" t="s">
        <v>401</v>
      </c>
      <c r="B42" s="258">
        <v>192258.48</v>
      </c>
      <c r="C42" s="21"/>
      <c r="D42" s="21"/>
      <c r="E42" s="21"/>
      <c r="F42" s="21"/>
      <c r="G42" s="21"/>
      <c r="H42" s="21"/>
      <c r="I42" s="21"/>
      <c r="J42" s="21"/>
      <c r="K42" s="21"/>
      <c r="L42" s="21"/>
      <c r="M42" s="21"/>
    </row>
    <row r="43" spans="1:13" x14ac:dyDescent="0.25">
      <c r="A43" s="259" t="s">
        <v>415</v>
      </c>
      <c r="B43" s="258">
        <v>0</v>
      </c>
      <c r="C43" s="21"/>
      <c r="D43" s="21"/>
      <c r="E43" s="21"/>
      <c r="F43" s="21"/>
      <c r="G43" s="21"/>
      <c r="H43" s="21"/>
      <c r="I43" s="21"/>
      <c r="J43" s="21"/>
      <c r="K43" s="21"/>
      <c r="L43" s="21"/>
      <c r="M43" s="21"/>
    </row>
    <row r="44" spans="1:13" ht="12.75" thickBot="1" x14ac:dyDescent="0.3">
      <c r="A44" s="254" t="s">
        <v>414</v>
      </c>
      <c r="B44" s="253">
        <f>SUM(B27:B43)</f>
        <v>12383559.82</v>
      </c>
      <c r="C44" s="21"/>
      <c r="D44" s="21"/>
      <c r="E44" s="21"/>
      <c r="F44" s="21"/>
      <c r="G44" s="21"/>
      <c r="H44" s="21"/>
      <c r="I44" s="21"/>
      <c r="J44" s="21"/>
      <c r="K44" s="21"/>
      <c r="L44" s="21"/>
      <c r="M44" s="21"/>
    </row>
    <row r="45" spans="1:13" x14ac:dyDescent="0.25">
      <c r="A45" s="257"/>
      <c r="B45" s="38"/>
      <c r="C45" s="21"/>
      <c r="D45" s="21"/>
      <c r="E45" s="21"/>
      <c r="F45" s="21"/>
      <c r="G45" s="21"/>
      <c r="H45" s="21"/>
      <c r="I45" s="21"/>
      <c r="J45" s="21"/>
      <c r="K45" s="21"/>
      <c r="L45" s="21"/>
      <c r="M45" s="21"/>
    </row>
    <row r="46" spans="1:13" ht="12.75" thickBot="1" x14ac:dyDescent="0.3">
      <c r="A46" s="21"/>
      <c r="B46" s="38"/>
      <c r="C46" s="21"/>
      <c r="D46" s="21"/>
      <c r="E46" s="21"/>
      <c r="F46" s="21"/>
      <c r="G46" s="21"/>
      <c r="H46" s="21"/>
      <c r="I46" s="21"/>
      <c r="J46" s="21"/>
      <c r="K46" s="21"/>
      <c r="L46" s="21"/>
      <c r="M46" s="21"/>
    </row>
    <row r="47" spans="1:13" x14ac:dyDescent="0.25">
      <c r="A47" s="266" t="s">
        <v>113</v>
      </c>
      <c r="B47" s="246" t="s">
        <v>382</v>
      </c>
      <c r="C47" s="21"/>
      <c r="D47" s="21"/>
      <c r="E47" s="21"/>
      <c r="F47" s="21"/>
      <c r="G47" s="21"/>
      <c r="H47" s="21"/>
      <c r="I47" s="21"/>
      <c r="J47" s="21"/>
      <c r="K47" s="21"/>
      <c r="L47" s="21"/>
      <c r="M47" s="21"/>
    </row>
    <row r="48" spans="1:13" x14ac:dyDescent="0.25">
      <c r="A48" s="268"/>
      <c r="B48" s="245" t="s">
        <v>381</v>
      </c>
      <c r="C48" s="21"/>
      <c r="D48" s="21"/>
      <c r="E48" s="21"/>
      <c r="F48" s="21"/>
      <c r="G48" s="21"/>
      <c r="H48" s="21"/>
      <c r="I48" s="21"/>
      <c r="J48" s="21"/>
      <c r="K48" s="21"/>
      <c r="L48" s="21"/>
      <c r="M48" s="21"/>
    </row>
    <row r="49" spans="1:13" x14ac:dyDescent="0.25">
      <c r="A49" s="256" t="s">
        <v>106</v>
      </c>
      <c r="B49" s="255"/>
      <c r="C49" s="21"/>
      <c r="D49" s="21"/>
      <c r="E49" s="21"/>
      <c r="F49" s="21"/>
      <c r="G49" s="21"/>
      <c r="H49" s="21"/>
      <c r="I49" s="21"/>
      <c r="J49" s="21"/>
      <c r="K49" s="21"/>
      <c r="L49" s="21"/>
      <c r="M49" s="21"/>
    </row>
    <row r="50" spans="1:13" x14ac:dyDescent="0.25">
      <c r="A50" s="130" t="s">
        <v>413</v>
      </c>
      <c r="B50" s="231"/>
      <c r="C50" s="21"/>
      <c r="D50" s="21"/>
      <c r="E50" s="21"/>
      <c r="F50" s="21"/>
      <c r="G50" s="21"/>
      <c r="H50" s="21"/>
      <c r="I50" s="21"/>
      <c r="J50" s="21"/>
      <c r="K50" s="21"/>
      <c r="L50" s="21"/>
      <c r="M50" s="21"/>
    </row>
    <row r="51" spans="1:13" x14ac:dyDescent="0.25">
      <c r="A51" s="127" t="s">
        <v>412</v>
      </c>
      <c r="B51" s="232">
        <v>0</v>
      </c>
      <c r="C51" s="21"/>
      <c r="D51" s="21"/>
      <c r="E51" s="21"/>
      <c r="F51" s="21"/>
      <c r="G51" s="21"/>
      <c r="H51" s="21"/>
      <c r="I51" s="21"/>
      <c r="J51" s="21"/>
      <c r="K51" s="21"/>
      <c r="L51" s="21"/>
      <c r="M51" s="21"/>
    </row>
    <row r="52" spans="1:13" x14ac:dyDescent="0.25">
      <c r="A52" s="127" t="s">
        <v>411</v>
      </c>
      <c r="B52" s="232">
        <v>0</v>
      </c>
      <c r="C52" s="21"/>
      <c r="D52" s="21"/>
      <c r="E52" s="21"/>
      <c r="F52" s="21"/>
      <c r="G52" s="21"/>
      <c r="H52" s="21"/>
      <c r="I52" s="21"/>
      <c r="J52" s="21"/>
      <c r="K52" s="21"/>
      <c r="L52" s="21"/>
      <c r="M52" s="21"/>
    </row>
    <row r="53" spans="1:13" x14ac:dyDescent="0.25">
      <c r="A53" s="127" t="s">
        <v>410</v>
      </c>
      <c r="B53" s="232">
        <v>0</v>
      </c>
      <c r="C53" s="21"/>
      <c r="D53" s="21"/>
      <c r="E53" s="21"/>
      <c r="F53" s="21"/>
      <c r="G53" s="21"/>
      <c r="H53" s="21"/>
      <c r="I53" s="21"/>
      <c r="J53" s="21"/>
      <c r="K53" s="21"/>
      <c r="L53" s="21"/>
      <c r="M53" s="21"/>
    </row>
    <row r="54" spans="1:13" x14ac:dyDescent="0.25">
      <c r="A54" s="127" t="s">
        <v>409</v>
      </c>
      <c r="B54" s="232">
        <v>0</v>
      </c>
      <c r="C54" s="21"/>
      <c r="D54" s="21"/>
      <c r="E54" s="21"/>
      <c r="F54" s="21"/>
      <c r="G54" s="21"/>
      <c r="H54" s="21"/>
      <c r="I54" s="21"/>
      <c r="J54" s="21"/>
      <c r="K54" s="21"/>
      <c r="L54" s="21"/>
      <c r="M54" s="21"/>
    </row>
    <row r="55" spans="1:13" x14ac:dyDescent="0.25">
      <c r="A55" s="127" t="s">
        <v>408</v>
      </c>
      <c r="B55" s="232">
        <v>166076.76</v>
      </c>
      <c r="C55" s="21"/>
      <c r="D55" s="21"/>
      <c r="E55" s="21"/>
      <c r="F55" s="21"/>
      <c r="G55" s="21"/>
      <c r="H55" s="21"/>
      <c r="I55" s="21"/>
      <c r="J55" s="21"/>
      <c r="K55" s="21"/>
      <c r="L55" s="21"/>
      <c r="M55" s="21"/>
    </row>
    <row r="56" spans="1:13" x14ac:dyDescent="0.25">
      <c r="A56" s="127" t="s">
        <v>407</v>
      </c>
      <c r="B56" s="232">
        <v>0</v>
      </c>
      <c r="C56" s="21"/>
      <c r="D56" s="21"/>
      <c r="E56" s="21"/>
      <c r="F56" s="21"/>
      <c r="G56" s="21"/>
      <c r="H56" s="21"/>
      <c r="I56" s="21"/>
      <c r="J56" s="21"/>
      <c r="K56" s="21"/>
      <c r="L56" s="21"/>
      <c r="M56" s="21"/>
    </row>
    <row r="57" spans="1:13" x14ac:dyDescent="0.25">
      <c r="A57" s="130" t="s">
        <v>406</v>
      </c>
      <c r="B57" s="231"/>
      <c r="C57" s="21"/>
      <c r="D57" s="21"/>
      <c r="E57" s="21"/>
      <c r="F57" s="21"/>
      <c r="G57" s="21"/>
      <c r="H57" s="21"/>
      <c r="I57" s="21"/>
      <c r="J57" s="21"/>
      <c r="K57" s="21"/>
      <c r="L57" s="21"/>
      <c r="M57" s="21"/>
    </row>
    <row r="58" spans="1:13" x14ac:dyDescent="0.25">
      <c r="A58" s="127" t="s">
        <v>405</v>
      </c>
      <c r="B58" s="232">
        <v>0</v>
      </c>
      <c r="C58" s="21"/>
      <c r="D58" s="21"/>
      <c r="E58" s="21"/>
      <c r="F58" s="21"/>
      <c r="G58" s="21"/>
      <c r="H58" s="21"/>
      <c r="I58" s="21"/>
      <c r="J58" s="21"/>
      <c r="K58" s="21"/>
      <c r="L58" s="21"/>
      <c r="M58" s="21"/>
    </row>
    <row r="59" spans="1:13" x14ac:dyDescent="0.25">
      <c r="A59" s="127" t="s">
        <v>404</v>
      </c>
      <c r="B59" s="232">
        <v>0</v>
      </c>
      <c r="C59" s="21"/>
      <c r="D59" s="21"/>
      <c r="E59" s="21"/>
      <c r="F59" s="21"/>
      <c r="G59" s="21"/>
      <c r="H59" s="21"/>
      <c r="I59" s="21"/>
      <c r="J59" s="21"/>
      <c r="K59" s="21"/>
      <c r="L59" s="21"/>
      <c r="M59" s="21"/>
    </row>
    <row r="60" spans="1:13" x14ac:dyDescent="0.25">
      <c r="A60" s="127" t="s">
        <v>403</v>
      </c>
      <c r="B60" s="232">
        <v>0</v>
      </c>
      <c r="C60" s="21"/>
      <c r="D60" s="21"/>
      <c r="E60" s="21"/>
      <c r="F60" s="21"/>
      <c r="G60" s="21"/>
      <c r="H60" s="21"/>
      <c r="I60" s="21"/>
      <c r="J60" s="21"/>
      <c r="K60" s="21"/>
      <c r="L60" s="21"/>
      <c r="M60" s="21"/>
    </row>
    <row r="61" spans="1:13" x14ac:dyDescent="0.25">
      <c r="A61" s="130" t="s">
        <v>402</v>
      </c>
      <c r="B61" s="231"/>
      <c r="C61" s="21"/>
      <c r="D61" s="21"/>
      <c r="E61" s="21"/>
      <c r="F61" s="21"/>
      <c r="G61" s="21"/>
      <c r="H61" s="21"/>
      <c r="I61" s="21"/>
      <c r="J61" s="21"/>
      <c r="K61" s="21"/>
      <c r="L61" s="21"/>
      <c r="M61" s="21"/>
    </row>
    <row r="62" spans="1:13" x14ac:dyDescent="0.25">
      <c r="A62" s="127" t="s">
        <v>401</v>
      </c>
      <c r="B62" s="232">
        <v>0</v>
      </c>
      <c r="C62" s="21"/>
      <c r="D62" s="21"/>
      <c r="E62" s="21"/>
      <c r="F62" s="21"/>
      <c r="G62" s="21"/>
      <c r="H62" s="21"/>
      <c r="I62" s="21"/>
      <c r="J62" s="21"/>
      <c r="K62" s="21"/>
      <c r="L62" s="21"/>
      <c r="M62" s="21"/>
    </row>
    <row r="63" spans="1:13" ht="12.75" thickBot="1" x14ac:dyDescent="0.3">
      <c r="A63" s="254" t="s">
        <v>400</v>
      </c>
      <c r="B63" s="253">
        <f>SUM(B51:B62)</f>
        <v>166076.76</v>
      </c>
      <c r="C63" s="21"/>
      <c r="D63" s="21"/>
      <c r="E63" s="21"/>
      <c r="F63" s="21"/>
      <c r="G63" s="21"/>
      <c r="H63" s="21"/>
      <c r="I63" s="21"/>
      <c r="J63" s="21"/>
      <c r="K63" s="21"/>
      <c r="L63" s="21"/>
      <c r="M63" s="21"/>
    </row>
    <row r="64" spans="1:13" ht="12.75" thickBot="1" x14ac:dyDescent="0.3">
      <c r="A64" s="21"/>
      <c r="B64" s="38"/>
      <c r="C64" s="21"/>
      <c r="D64" s="21"/>
      <c r="E64" s="21"/>
      <c r="F64" s="21"/>
      <c r="G64" s="21"/>
      <c r="H64" s="21"/>
      <c r="I64" s="21"/>
      <c r="J64" s="21"/>
      <c r="K64" s="21"/>
      <c r="L64" s="21"/>
      <c r="M64" s="21"/>
    </row>
    <row r="65" spans="1:13" x14ac:dyDescent="0.25">
      <c r="A65" s="266" t="s">
        <v>113</v>
      </c>
      <c r="B65" s="246" t="s">
        <v>382</v>
      </c>
      <c r="C65" s="21"/>
      <c r="D65" s="21"/>
      <c r="E65" s="21"/>
      <c r="F65" s="21"/>
      <c r="G65" s="21"/>
      <c r="H65" s="21"/>
      <c r="I65" s="21"/>
      <c r="J65" s="21"/>
      <c r="K65" s="21"/>
      <c r="L65" s="21"/>
      <c r="M65" s="21"/>
    </row>
    <row r="66" spans="1:13" x14ac:dyDescent="0.25">
      <c r="A66" s="268"/>
      <c r="B66" s="245" t="s">
        <v>381</v>
      </c>
      <c r="C66" s="21"/>
      <c r="D66" s="21"/>
      <c r="E66" s="21"/>
      <c r="F66" s="21"/>
      <c r="G66" s="21"/>
      <c r="H66" s="21"/>
      <c r="I66" s="21"/>
      <c r="J66" s="21"/>
      <c r="K66" s="21"/>
      <c r="L66" s="21"/>
      <c r="M66" s="21"/>
    </row>
    <row r="67" spans="1:13" x14ac:dyDescent="0.25">
      <c r="A67" s="256" t="s">
        <v>399</v>
      </c>
      <c r="B67" s="255"/>
      <c r="C67" s="21"/>
      <c r="D67" s="21"/>
      <c r="E67" s="21"/>
      <c r="F67" s="21"/>
      <c r="G67" s="21"/>
      <c r="H67" s="21"/>
      <c r="I67" s="21"/>
      <c r="J67" s="21"/>
      <c r="K67" s="21"/>
      <c r="L67" s="21"/>
      <c r="M67" s="21"/>
    </row>
    <row r="68" spans="1:13" x14ac:dyDescent="0.25">
      <c r="A68" s="130" t="s">
        <v>398</v>
      </c>
      <c r="B68" s="231">
        <f>SUM(B69:B76)</f>
        <v>19000</v>
      </c>
      <c r="C68" s="21"/>
      <c r="D68" s="21"/>
      <c r="E68" s="21"/>
      <c r="F68" s="21"/>
      <c r="G68" s="21"/>
      <c r="H68" s="21"/>
      <c r="I68" s="21"/>
      <c r="J68" s="21"/>
      <c r="K68" s="21"/>
      <c r="L68" s="21"/>
      <c r="M68" s="21"/>
    </row>
    <row r="69" spans="1:13" x14ac:dyDescent="0.25">
      <c r="A69" s="127" t="s">
        <v>397</v>
      </c>
      <c r="B69" s="232">
        <v>3000</v>
      </c>
      <c r="C69" s="21"/>
      <c r="D69" s="21"/>
      <c r="E69" s="21"/>
      <c r="F69" s="21"/>
      <c r="G69" s="21"/>
      <c r="H69" s="21"/>
      <c r="I69" s="21"/>
      <c r="J69" s="21"/>
      <c r="K69" s="21"/>
      <c r="L69" s="21"/>
      <c r="M69" s="21"/>
    </row>
    <row r="70" spans="1:13" x14ac:dyDescent="0.25">
      <c r="A70" s="127" t="s">
        <v>396</v>
      </c>
      <c r="B70" s="232">
        <v>3000</v>
      </c>
      <c r="C70" s="21"/>
      <c r="D70" s="21"/>
      <c r="E70" s="21"/>
      <c r="F70" s="21"/>
      <c r="G70" s="21"/>
      <c r="H70" s="21"/>
      <c r="I70" s="21"/>
      <c r="J70" s="21"/>
      <c r="K70" s="21"/>
      <c r="L70" s="21"/>
      <c r="M70" s="21"/>
    </row>
    <row r="71" spans="1:13" x14ac:dyDescent="0.25">
      <c r="A71" s="127" t="s">
        <v>395</v>
      </c>
      <c r="B71" s="232">
        <v>3000</v>
      </c>
      <c r="C71" s="21"/>
      <c r="D71" s="21"/>
      <c r="E71" s="21"/>
      <c r="F71" s="21"/>
      <c r="G71" s="21"/>
      <c r="H71" s="21"/>
      <c r="I71" s="21"/>
      <c r="J71" s="21"/>
      <c r="K71" s="21"/>
      <c r="L71" s="21"/>
      <c r="M71" s="21"/>
    </row>
    <row r="72" spans="1:13" x14ac:dyDescent="0.25">
      <c r="A72" s="127" t="s">
        <v>394</v>
      </c>
      <c r="B72" s="232">
        <v>1500</v>
      </c>
      <c r="C72" s="21"/>
      <c r="D72" s="21"/>
      <c r="E72" s="21"/>
      <c r="F72" s="21"/>
      <c r="G72" s="21"/>
      <c r="H72" s="21"/>
      <c r="I72" s="21"/>
      <c r="J72" s="21"/>
      <c r="K72" s="21"/>
      <c r="L72" s="21"/>
      <c r="M72" s="21"/>
    </row>
    <row r="73" spans="1:13" x14ac:dyDescent="0.25">
      <c r="A73" s="127" t="s">
        <v>393</v>
      </c>
      <c r="B73" s="232">
        <v>1500</v>
      </c>
      <c r="C73" s="21"/>
      <c r="D73" s="21"/>
      <c r="E73" s="21"/>
      <c r="F73" s="21"/>
      <c r="G73" s="21"/>
      <c r="H73" s="21"/>
      <c r="I73" s="21"/>
      <c r="J73" s="21"/>
      <c r="K73" s="21"/>
      <c r="L73" s="21"/>
      <c r="M73" s="21"/>
    </row>
    <row r="74" spans="1:13" x14ac:dyDescent="0.25">
      <c r="A74" s="127" t="s">
        <v>392</v>
      </c>
      <c r="B74" s="232">
        <v>1500</v>
      </c>
      <c r="C74" s="21"/>
      <c r="D74" s="21"/>
      <c r="E74" s="21"/>
      <c r="F74" s="21"/>
      <c r="G74" s="21"/>
      <c r="H74" s="21"/>
      <c r="I74" s="21"/>
      <c r="J74" s="21"/>
      <c r="K74" s="21"/>
      <c r="L74" s="21"/>
      <c r="M74" s="21"/>
    </row>
    <row r="75" spans="1:13" x14ac:dyDescent="0.25">
      <c r="A75" s="127" t="s">
        <v>391</v>
      </c>
      <c r="B75" s="232">
        <v>1500</v>
      </c>
      <c r="C75" s="21"/>
      <c r="D75" s="21"/>
      <c r="E75" s="21"/>
      <c r="F75" s="21"/>
      <c r="G75" s="21"/>
      <c r="H75" s="21"/>
      <c r="I75" s="21"/>
      <c r="J75" s="21"/>
      <c r="K75" s="21"/>
      <c r="L75" s="21"/>
      <c r="M75" s="21"/>
    </row>
    <row r="76" spans="1:13" x14ac:dyDescent="0.25">
      <c r="A76" s="127" t="s">
        <v>390</v>
      </c>
      <c r="B76" s="232">
        <v>4000</v>
      </c>
      <c r="C76" s="21"/>
      <c r="D76" s="21"/>
      <c r="E76" s="21"/>
      <c r="F76" s="21"/>
      <c r="G76" s="21"/>
      <c r="H76" s="21"/>
      <c r="I76" s="21"/>
      <c r="J76" s="21"/>
      <c r="K76" s="21"/>
      <c r="L76" s="21"/>
      <c r="M76" s="21"/>
    </row>
    <row r="77" spans="1:13" ht="12.75" thickBot="1" x14ac:dyDescent="0.3">
      <c r="A77" s="254" t="s">
        <v>389</v>
      </c>
      <c r="B77" s="253">
        <f>SUM(B69:B76)</f>
        <v>19000</v>
      </c>
      <c r="C77" s="21"/>
      <c r="D77" s="21"/>
      <c r="E77" s="21"/>
      <c r="F77" s="21"/>
      <c r="G77" s="21"/>
      <c r="H77" s="21"/>
      <c r="I77" s="21"/>
      <c r="J77" s="21"/>
      <c r="K77" s="21"/>
      <c r="L77" s="21"/>
      <c r="M77" s="21"/>
    </row>
    <row r="78" spans="1:13" x14ac:dyDescent="0.25">
      <c r="A78" s="21"/>
      <c r="B78" s="38"/>
      <c r="C78" s="21"/>
      <c r="D78" s="21"/>
      <c r="E78" s="21"/>
      <c r="F78" s="21"/>
      <c r="G78" s="21"/>
      <c r="H78" s="21"/>
      <c r="I78" s="21"/>
      <c r="J78" s="21"/>
      <c r="K78" s="21"/>
      <c r="L78" s="21"/>
      <c r="M78" s="21"/>
    </row>
    <row r="79" spans="1:13" x14ac:dyDescent="0.25">
      <c r="A79" s="4" t="s">
        <v>388</v>
      </c>
    </row>
    <row r="80" spans="1:13" ht="12.75" thickBot="1" x14ac:dyDescent="0.3">
      <c r="A80" s="1" t="s">
        <v>383</v>
      </c>
    </row>
    <row r="81" spans="1:27" ht="12" customHeight="1" x14ac:dyDescent="0.25">
      <c r="A81" s="269" t="s">
        <v>113</v>
      </c>
      <c r="B81" s="271" t="s">
        <v>387</v>
      </c>
      <c r="C81" s="252" t="s">
        <v>382</v>
      </c>
      <c r="D81" s="7"/>
      <c r="E81" s="7"/>
      <c r="F81" s="7"/>
      <c r="G81" s="7"/>
      <c r="H81" s="24"/>
      <c r="I81" s="24"/>
      <c r="J81" s="24"/>
      <c r="K81" s="24"/>
      <c r="L81" s="24"/>
      <c r="M81" s="24"/>
      <c r="N81" s="24"/>
      <c r="O81" s="24"/>
      <c r="P81" s="24"/>
      <c r="Q81" s="24"/>
      <c r="R81" s="24"/>
      <c r="S81" s="8"/>
      <c r="T81" s="8"/>
      <c r="U81" s="8"/>
      <c r="V81" s="8"/>
      <c r="W81" s="8"/>
      <c r="X81" s="8"/>
      <c r="Y81" s="8"/>
      <c r="Z81" s="8"/>
      <c r="AA81" s="8"/>
    </row>
    <row r="82" spans="1:27" x14ac:dyDescent="0.25">
      <c r="A82" s="270"/>
      <c r="B82" s="272"/>
      <c r="C82" s="251" t="s">
        <v>381</v>
      </c>
      <c r="D82" s="7"/>
      <c r="E82" s="7"/>
      <c r="F82" s="7"/>
      <c r="G82" s="7"/>
      <c r="H82" s="8"/>
      <c r="I82" s="8"/>
      <c r="J82" s="8"/>
      <c r="K82" s="8"/>
      <c r="L82" s="8"/>
      <c r="M82" s="8"/>
      <c r="N82" s="8"/>
      <c r="O82" s="8"/>
      <c r="P82" s="8"/>
      <c r="Q82" s="8"/>
      <c r="R82" s="8"/>
      <c r="S82" s="8"/>
      <c r="T82" s="8"/>
      <c r="U82" s="8"/>
      <c r="V82" s="8"/>
      <c r="W82" s="8"/>
      <c r="X82" s="8"/>
      <c r="Y82" s="8"/>
      <c r="Z82" s="8"/>
      <c r="AA82" s="8"/>
    </row>
    <row r="83" spans="1:27" ht="12" customHeight="1" x14ac:dyDescent="0.25">
      <c r="A83" s="87" t="s">
        <v>102</v>
      </c>
      <c r="B83" s="107"/>
      <c r="C83" s="250">
        <f>SUM(B84)</f>
        <v>80892.7</v>
      </c>
      <c r="D83" s="8"/>
      <c r="E83" s="8"/>
      <c r="F83" s="8"/>
      <c r="G83" s="8"/>
      <c r="H83" s="24"/>
      <c r="I83" s="24"/>
      <c r="J83" s="24"/>
      <c r="K83" s="24"/>
      <c r="L83" s="24"/>
      <c r="M83" s="24"/>
      <c r="N83" s="24"/>
      <c r="O83" s="24"/>
      <c r="P83" s="24"/>
      <c r="Q83" s="24"/>
      <c r="R83" s="24"/>
      <c r="S83" s="17"/>
      <c r="T83" s="17"/>
      <c r="U83" s="17"/>
      <c r="V83" s="17"/>
      <c r="W83" s="17"/>
      <c r="X83" s="17"/>
      <c r="Y83" s="17"/>
      <c r="Z83" s="17"/>
      <c r="AA83" s="17"/>
    </row>
    <row r="84" spans="1:27" x14ac:dyDescent="0.25">
      <c r="A84" s="15" t="s">
        <v>101</v>
      </c>
      <c r="B84" s="107">
        <v>80892.7</v>
      </c>
      <c r="C84" s="249"/>
      <c r="D84" s="24"/>
      <c r="E84" s="24"/>
      <c r="F84" s="24"/>
      <c r="G84" s="24"/>
      <c r="H84" s="53"/>
      <c r="I84" s="53"/>
      <c r="J84" s="53"/>
      <c r="K84" s="53"/>
      <c r="L84" s="53"/>
      <c r="M84" s="53"/>
      <c r="N84" s="53"/>
      <c r="O84" s="53"/>
      <c r="P84" s="53"/>
      <c r="Q84" s="53"/>
      <c r="R84" s="53"/>
      <c r="S84" s="24"/>
      <c r="T84" s="24"/>
      <c r="U84" s="24"/>
      <c r="V84" s="24"/>
      <c r="W84" s="24"/>
      <c r="X84" s="24"/>
      <c r="Y84" s="24"/>
      <c r="Z84" s="24"/>
      <c r="AA84" s="24"/>
    </row>
    <row r="85" spans="1:27" ht="12" customHeight="1" x14ac:dyDescent="0.25">
      <c r="A85" s="87" t="s">
        <v>100</v>
      </c>
      <c r="B85" s="107" t="s">
        <v>386</v>
      </c>
      <c r="C85" s="109">
        <f>SUM(B86:B87)</f>
        <v>9565.630000000001</v>
      </c>
      <c r="D85" s="8"/>
      <c r="E85" s="8"/>
      <c r="F85" s="8"/>
      <c r="G85" s="8"/>
      <c r="H85" s="24"/>
      <c r="I85" s="24"/>
      <c r="J85" s="24"/>
      <c r="K85" s="24"/>
      <c r="L85" s="24"/>
      <c r="M85" s="24"/>
      <c r="N85" s="24"/>
      <c r="O85" s="24"/>
      <c r="P85" s="24"/>
      <c r="Q85" s="24"/>
      <c r="R85" s="24"/>
      <c r="S85" s="17"/>
      <c r="T85" s="17"/>
      <c r="U85" s="17"/>
      <c r="V85" s="17"/>
      <c r="W85" s="17"/>
      <c r="X85" s="17"/>
      <c r="Y85" s="17"/>
      <c r="Z85" s="17"/>
      <c r="AA85" s="17"/>
    </row>
    <row r="86" spans="1:27" ht="12" customHeight="1" x14ac:dyDescent="0.25">
      <c r="A86" s="15" t="s">
        <v>99</v>
      </c>
      <c r="B86" s="107">
        <v>760.53</v>
      </c>
      <c r="C86" s="249"/>
      <c r="D86" s="24"/>
      <c r="E86" s="24"/>
      <c r="F86" s="24"/>
      <c r="G86" s="24"/>
      <c r="H86" s="53"/>
      <c r="I86" s="53"/>
      <c r="J86" s="53"/>
      <c r="K86" s="53"/>
      <c r="L86" s="53"/>
      <c r="M86" s="53"/>
      <c r="N86" s="53"/>
      <c r="O86" s="53"/>
      <c r="P86" s="53"/>
      <c r="Q86" s="53"/>
      <c r="R86" s="53"/>
      <c r="S86" s="24"/>
      <c r="T86" s="24"/>
      <c r="U86" s="24"/>
      <c r="V86" s="24"/>
      <c r="W86" s="24"/>
      <c r="X86" s="24"/>
      <c r="Y86" s="24"/>
      <c r="Z86" s="24"/>
      <c r="AA86" s="24"/>
    </row>
    <row r="87" spans="1:27" x14ac:dyDescent="0.25">
      <c r="A87" s="15" t="s">
        <v>98</v>
      </c>
      <c r="B87" s="107">
        <v>8805.1</v>
      </c>
      <c r="C87" s="249"/>
      <c r="D87" s="24"/>
      <c r="E87" s="24"/>
      <c r="F87" s="24"/>
      <c r="G87" s="24"/>
      <c r="H87" s="53"/>
      <c r="I87" s="53"/>
      <c r="J87" s="53"/>
      <c r="K87" s="53"/>
      <c r="L87" s="53"/>
      <c r="M87" s="53"/>
      <c r="N87" s="53"/>
      <c r="O87" s="53"/>
      <c r="P87" s="53"/>
      <c r="Q87" s="53"/>
      <c r="R87" s="53"/>
      <c r="S87" s="24"/>
      <c r="T87" s="24"/>
      <c r="U87" s="24"/>
      <c r="V87" s="24"/>
      <c r="W87" s="24"/>
      <c r="X87" s="24"/>
      <c r="Y87" s="24"/>
      <c r="Z87" s="24"/>
      <c r="AA87" s="24"/>
    </row>
    <row r="88" spans="1:27" ht="12" customHeight="1" thickBot="1" x14ac:dyDescent="0.3">
      <c r="A88" s="11" t="s">
        <v>385</v>
      </c>
      <c r="B88" s="248"/>
      <c r="C88" s="247">
        <f>+C85+C83</f>
        <v>90458.33</v>
      </c>
      <c r="D88" s="8"/>
      <c r="E88" s="8"/>
      <c r="F88" s="8"/>
      <c r="G88" s="8"/>
      <c r="H88" s="24"/>
      <c r="I88" s="24"/>
      <c r="J88" s="24"/>
      <c r="K88" s="24"/>
      <c r="L88" s="24"/>
      <c r="M88" s="24"/>
      <c r="N88" s="24"/>
      <c r="O88" s="24"/>
      <c r="P88" s="24"/>
      <c r="Q88" s="24"/>
      <c r="R88" s="24"/>
      <c r="S88" s="17"/>
      <c r="T88" s="17"/>
      <c r="U88" s="17"/>
      <c r="V88" s="17"/>
      <c r="W88" s="17"/>
      <c r="X88" s="17"/>
      <c r="Y88" s="17"/>
      <c r="Z88" s="17"/>
      <c r="AA88" s="17"/>
    </row>
    <row r="89" spans="1:27" x14ac:dyDescent="0.25">
      <c r="A89" s="8"/>
      <c r="B89" s="196"/>
      <c r="C89" s="8"/>
      <c r="D89" s="8"/>
      <c r="E89" s="8"/>
      <c r="F89" s="8"/>
      <c r="G89" s="8"/>
      <c r="H89" s="23"/>
      <c r="I89" s="23"/>
      <c r="J89" s="23"/>
      <c r="K89" s="23"/>
      <c r="L89" s="23"/>
      <c r="M89" s="23"/>
      <c r="N89" s="23"/>
      <c r="O89" s="23"/>
      <c r="P89" s="23"/>
      <c r="Q89" s="23"/>
      <c r="R89" s="23"/>
      <c r="S89" s="132"/>
      <c r="T89" s="132"/>
      <c r="U89" s="132"/>
      <c r="V89" s="132"/>
      <c r="W89" s="132"/>
      <c r="X89" s="132"/>
      <c r="Y89" s="132"/>
      <c r="Z89" s="132"/>
      <c r="AA89" s="132"/>
    </row>
    <row r="90" spans="1:27" x14ac:dyDescent="0.25">
      <c r="A90" s="8"/>
      <c r="B90" s="196"/>
      <c r="C90" s="8"/>
      <c r="D90" s="8"/>
      <c r="E90" s="8"/>
      <c r="F90" s="8"/>
      <c r="G90" s="8"/>
      <c r="H90" s="23"/>
      <c r="I90" s="23"/>
      <c r="J90" s="23"/>
      <c r="K90" s="23"/>
      <c r="L90" s="23"/>
      <c r="M90" s="23"/>
      <c r="N90" s="23"/>
      <c r="O90" s="23"/>
      <c r="P90" s="23"/>
      <c r="Q90" s="23"/>
      <c r="R90" s="23"/>
      <c r="S90" s="132"/>
      <c r="T90" s="132"/>
      <c r="U90" s="132"/>
      <c r="V90" s="132"/>
      <c r="W90" s="132"/>
      <c r="X90" s="132"/>
      <c r="Y90" s="132"/>
      <c r="Z90" s="132"/>
      <c r="AA90" s="132"/>
    </row>
    <row r="91" spans="1:27" x14ac:dyDescent="0.25">
      <c r="A91" s="8"/>
      <c r="B91" s="196"/>
      <c r="C91" s="8"/>
      <c r="D91" s="8"/>
      <c r="E91" s="8"/>
      <c r="F91" s="8"/>
      <c r="G91" s="8"/>
      <c r="H91" s="23"/>
      <c r="I91" s="23"/>
      <c r="J91" s="23"/>
      <c r="K91" s="23"/>
      <c r="L91" s="23"/>
      <c r="M91" s="23"/>
      <c r="N91" s="23"/>
      <c r="O91" s="23"/>
      <c r="P91" s="23"/>
      <c r="Q91" s="23"/>
      <c r="R91" s="23"/>
      <c r="S91" s="132"/>
      <c r="T91" s="132"/>
      <c r="U91" s="132"/>
      <c r="V91" s="132"/>
      <c r="W91" s="132"/>
      <c r="X91" s="132"/>
      <c r="Y91" s="132"/>
      <c r="Z91" s="132"/>
      <c r="AA91" s="132"/>
    </row>
    <row r="92" spans="1:27" x14ac:dyDescent="0.25">
      <c r="A92" s="8"/>
      <c r="B92" s="196"/>
      <c r="C92" s="8"/>
      <c r="D92" s="8"/>
      <c r="E92" s="8"/>
      <c r="F92" s="8"/>
      <c r="G92" s="8"/>
      <c r="H92" s="23"/>
      <c r="I92" s="23"/>
      <c r="J92" s="23"/>
      <c r="K92" s="23"/>
      <c r="L92" s="23"/>
      <c r="M92" s="23"/>
      <c r="N92" s="23"/>
      <c r="O92" s="23"/>
      <c r="P92" s="23"/>
      <c r="Q92" s="23"/>
      <c r="R92" s="23"/>
      <c r="S92" s="132"/>
      <c r="T92" s="132"/>
      <c r="U92" s="132"/>
      <c r="V92" s="132"/>
      <c r="W92" s="132"/>
      <c r="X92" s="132"/>
      <c r="Y92" s="132"/>
      <c r="Z92" s="132"/>
      <c r="AA92" s="132"/>
    </row>
    <row r="93" spans="1:27" x14ac:dyDescent="0.25">
      <c r="A93" s="4" t="s">
        <v>384</v>
      </c>
    </row>
    <row r="94" spans="1:27" ht="15.75" customHeight="1" thickBot="1" x14ac:dyDescent="0.3">
      <c r="A94" s="1" t="s">
        <v>383</v>
      </c>
    </row>
    <row r="95" spans="1:27" ht="15.75" customHeight="1" x14ac:dyDescent="0.25">
      <c r="A95" s="266" t="s">
        <v>113</v>
      </c>
      <c r="B95" s="246" t="s">
        <v>382</v>
      </c>
    </row>
    <row r="96" spans="1:27" ht="15.75" customHeight="1" x14ac:dyDescent="0.25">
      <c r="A96" s="268"/>
      <c r="B96" s="245" t="s">
        <v>381</v>
      </c>
    </row>
    <row r="97" spans="1:42" x14ac:dyDescent="0.25">
      <c r="A97" s="29" t="s">
        <v>380</v>
      </c>
      <c r="B97" s="244">
        <v>0</v>
      </c>
    </row>
    <row r="98" spans="1:42" ht="12.75" thickBot="1" x14ac:dyDescent="0.3">
      <c r="A98" s="243" t="s">
        <v>379</v>
      </c>
      <c r="B98" s="242">
        <f>B97</f>
        <v>0</v>
      </c>
    </row>
    <row r="100" spans="1:42" x14ac:dyDescent="0.25">
      <c r="A100" s="4" t="s">
        <v>378</v>
      </c>
    </row>
    <row r="101" spans="1:42" ht="24" customHeight="1" thickBot="1" x14ac:dyDescent="0.3">
      <c r="A101" s="265" t="s">
        <v>377</v>
      </c>
      <c r="B101" s="265"/>
      <c r="C101" s="265"/>
      <c r="D101" s="265"/>
      <c r="E101" s="265"/>
      <c r="F101" s="265"/>
      <c r="G101" s="265"/>
      <c r="H101" s="265"/>
      <c r="I101" s="26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row>
    <row r="102" spans="1:42" ht="12" customHeight="1" x14ac:dyDescent="0.25">
      <c r="A102" s="266" t="s">
        <v>113</v>
      </c>
      <c r="B102" s="273" t="s">
        <v>376</v>
      </c>
      <c r="C102" s="275" t="s">
        <v>366</v>
      </c>
      <c r="D102" s="7"/>
      <c r="E102" s="7"/>
      <c r="F102" s="24"/>
      <c r="G102" s="24"/>
      <c r="H102" s="24"/>
      <c r="I102" s="24"/>
      <c r="J102" s="24"/>
      <c r="K102" s="24"/>
      <c r="L102" s="24"/>
      <c r="M102" s="8"/>
      <c r="N102" s="8"/>
      <c r="O102" s="8"/>
      <c r="P102" s="8"/>
      <c r="Q102" s="8"/>
      <c r="R102" s="8"/>
      <c r="S102" s="8"/>
      <c r="T102" s="8"/>
      <c r="U102" s="8"/>
    </row>
    <row r="103" spans="1:42" ht="12" customHeight="1" x14ac:dyDescent="0.25">
      <c r="A103" s="267"/>
      <c r="B103" s="274"/>
      <c r="C103" s="276"/>
      <c r="D103" s="7"/>
      <c r="E103" s="7"/>
      <c r="F103" s="24"/>
      <c r="G103" s="24"/>
      <c r="H103" s="24"/>
      <c r="I103" s="24"/>
      <c r="J103" s="24"/>
      <c r="K103" s="24"/>
      <c r="L103" s="24"/>
      <c r="M103" s="8"/>
      <c r="N103" s="8"/>
      <c r="O103" s="8"/>
      <c r="P103" s="8"/>
      <c r="Q103" s="8"/>
      <c r="R103" s="8"/>
      <c r="S103" s="8"/>
      <c r="T103" s="8"/>
      <c r="U103" s="8"/>
    </row>
    <row r="104" spans="1:42" ht="12" customHeight="1" x14ac:dyDescent="0.25">
      <c r="A104" s="87" t="s">
        <v>375</v>
      </c>
      <c r="B104" s="44"/>
      <c r="C104" s="241">
        <f>+B105</f>
        <v>169229</v>
      </c>
      <c r="D104" s="24"/>
      <c r="E104" s="24"/>
      <c r="F104" s="24"/>
      <c r="G104" s="24"/>
      <c r="H104" s="24"/>
      <c r="I104" s="24"/>
      <c r="J104" s="24"/>
      <c r="K104" s="24"/>
      <c r="L104" s="24"/>
      <c r="M104" s="229"/>
      <c r="N104" s="229"/>
      <c r="O104" s="229"/>
      <c r="P104" s="229"/>
      <c r="Q104" s="229"/>
      <c r="R104" s="229"/>
      <c r="S104" s="229"/>
      <c r="T104" s="229"/>
      <c r="U104" s="229"/>
    </row>
    <row r="105" spans="1:42" ht="12" customHeight="1" x14ac:dyDescent="0.25">
      <c r="A105" s="15" t="s">
        <v>95</v>
      </c>
      <c r="B105" s="44">
        <v>169229</v>
      </c>
      <c r="C105" s="13"/>
      <c r="D105" s="24"/>
      <c r="E105" s="24"/>
      <c r="F105" s="240"/>
      <c r="G105" s="240"/>
      <c r="H105" s="240"/>
      <c r="I105" s="240"/>
      <c r="J105" s="240"/>
      <c r="K105" s="240"/>
      <c r="L105" s="240"/>
      <c r="M105" s="24"/>
      <c r="N105" s="24"/>
      <c r="O105" s="24"/>
      <c r="P105" s="24"/>
      <c r="Q105" s="24"/>
      <c r="R105" s="24"/>
      <c r="S105" s="24"/>
      <c r="T105" s="24"/>
      <c r="U105" s="24"/>
    </row>
    <row r="106" spans="1:42" ht="24.75" customHeight="1" thickBot="1" x14ac:dyDescent="0.3">
      <c r="A106" s="125" t="s">
        <v>374</v>
      </c>
      <c r="B106" s="239"/>
      <c r="C106" s="238">
        <f>+C104</f>
        <v>169229</v>
      </c>
      <c r="D106" s="24"/>
      <c r="E106" s="24"/>
      <c r="F106" s="24"/>
      <c r="G106" s="24"/>
      <c r="H106" s="24"/>
      <c r="I106" s="24"/>
      <c r="J106" s="24"/>
      <c r="K106" s="24"/>
      <c r="L106" s="24"/>
      <c r="M106" s="24"/>
      <c r="N106" s="24"/>
      <c r="O106" s="24"/>
      <c r="P106" s="24"/>
      <c r="Q106" s="24"/>
      <c r="R106" s="24"/>
      <c r="S106" s="24"/>
      <c r="T106" s="24"/>
      <c r="U106" s="24"/>
    </row>
    <row r="107" spans="1:42" x14ac:dyDescent="0.25">
      <c r="A107" s="23"/>
      <c r="B107" s="165"/>
      <c r="C107" s="23"/>
      <c r="D107" s="23"/>
      <c r="E107" s="23"/>
      <c r="F107" s="23"/>
      <c r="G107" s="23"/>
      <c r="H107" s="23"/>
      <c r="I107" s="23"/>
      <c r="J107" s="23"/>
      <c r="K107" s="23"/>
      <c r="L107" s="23"/>
      <c r="M107" s="23"/>
      <c r="N107" s="23"/>
      <c r="O107" s="23"/>
      <c r="P107" s="23"/>
      <c r="Q107" s="23"/>
      <c r="R107" s="23"/>
      <c r="S107" s="23"/>
      <c r="T107" s="23"/>
      <c r="U107" s="23"/>
    </row>
    <row r="108" spans="1:42" x14ac:dyDescent="0.25">
      <c r="A108" s="4" t="s">
        <v>373</v>
      </c>
    </row>
    <row r="109" spans="1:42" ht="12" customHeight="1" x14ac:dyDescent="0.25">
      <c r="A109" s="263" t="s">
        <v>372</v>
      </c>
      <c r="B109" s="263"/>
      <c r="C109" s="263"/>
      <c r="D109" s="263"/>
      <c r="E109" s="263"/>
      <c r="F109" s="263"/>
      <c r="G109" s="263"/>
      <c r="H109" s="263"/>
      <c r="I109" s="263"/>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row>
    <row r="110" spans="1:42" x14ac:dyDescent="0.25">
      <c r="A110" s="4" t="s">
        <v>371</v>
      </c>
    </row>
    <row r="111" spans="1:42" ht="24" customHeight="1" x14ac:dyDescent="0.25">
      <c r="A111" s="263" t="s">
        <v>370</v>
      </c>
      <c r="B111" s="263"/>
      <c r="C111" s="263"/>
      <c r="D111" s="263"/>
      <c r="E111" s="263"/>
      <c r="F111" s="263"/>
      <c r="G111" s="263"/>
      <c r="H111" s="263"/>
      <c r="I111" s="263"/>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2" x14ac:dyDescent="0.25">
      <c r="A112" s="4" t="s">
        <v>369</v>
      </c>
    </row>
    <row r="113" spans="1:42" ht="27" customHeight="1" x14ac:dyDescent="0.25">
      <c r="A113" s="265" t="s">
        <v>368</v>
      </c>
      <c r="B113" s="265"/>
      <c r="C113" s="265"/>
      <c r="D113" s="265"/>
      <c r="E113" s="265"/>
      <c r="F113" s="265"/>
      <c r="G113" s="265"/>
      <c r="H113" s="265"/>
      <c r="I113" s="26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ht="12.75" thickBot="1" x14ac:dyDescent="0.3">
      <c r="A115" s="1" t="s">
        <v>367</v>
      </c>
    </row>
    <row r="116" spans="1:42" ht="12" customHeight="1" x14ac:dyDescent="0.25">
      <c r="A116" s="277" t="s">
        <v>113</v>
      </c>
      <c r="B116" s="279" t="s">
        <v>366</v>
      </c>
      <c r="C116" s="7"/>
      <c r="D116" s="7"/>
      <c r="E116" s="7"/>
      <c r="F116" s="7"/>
      <c r="G116" s="7"/>
      <c r="H116" s="7"/>
      <c r="I116" s="7"/>
      <c r="J116" s="7"/>
      <c r="K116" s="7"/>
      <c r="L116" s="7"/>
      <c r="M116" s="7"/>
      <c r="N116" s="7"/>
      <c r="O116" s="7"/>
      <c r="P116" s="7"/>
      <c r="Q116" s="7"/>
      <c r="R116" s="7"/>
      <c r="S116" s="7"/>
      <c r="T116" s="7"/>
      <c r="U116" s="7"/>
      <c r="V116" s="161"/>
      <c r="W116" s="161"/>
      <c r="X116" s="161"/>
      <c r="Y116" s="161"/>
      <c r="Z116" s="161"/>
      <c r="AA116" s="161"/>
      <c r="AB116" s="161"/>
      <c r="AC116" s="161"/>
      <c r="AD116" s="161"/>
    </row>
    <row r="117" spans="1:42" ht="12.75" thickBot="1" x14ac:dyDescent="0.3">
      <c r="A117" s="278"/>
      <c r="B117" s="280"/>
      <c r="C117" s="7"/>
      <c r="D117" s="7"/>
      <c r="E117" s="7"/>
      <c r="F117" s="7"/>
      <c r="G117" s="7"/>
      <c r="H117" s="7"/>
      <c r="I117" s="7"/>
      <c r="J117" s="7"/>
      <c r="K117" s="7"/>
      <c r="L117" s="7"/>
      <c r="M117" s="7"/>
      <c r="N117" s="7"/>
      <c r="O117" s="7"/>
      <c r="P117" s="7"/>
      <c r="Q117" s="7"/>
      <c r="R117" s="7"/>
      <c r="S117" s="7"/>
      <c r="T117" s="7"/>
      <c r="U117" s="7"/>
      <c r="V117" s="161"/>
      <c r="W117" s="161"/>
      <c r="X117" s="161"/>
      <c r="Y117" s="161"/>
      <c r="Z117" s="161"/>
      <c r="AA117" s="161"/>
      <c r="AB117" s="161"/>
      <c r="AC117" s="161"/>
      <c r="AD117" s="161"/>
    </row>
    <row r="118" spans="1:42" ht="12" customHeight="1" x14ac:dyDescent="0.25">
      <c r="A118" s="237" t="s">
        <v>78</v>
      </c>
      <c r="B118" s="236">
        <v>136925115</v>
      </c>
      <c r="C118" s="24"/>
      <c r="D118" s="24"/>
      <c r="E118" s="24"/>
      <c r="F118" s="24"/>
      <c r="G118" s="24"/>
      <c r="H118" s="24"/>
      <c r="I118" s="24"/>
      <c r="J118" s="24"/>
      <c r="K118" s="24"/>
      <c r="L118" s="24"/>
      <c r="M118" s="24"/>
      <c r="N118" s="24"/>
      <c r="O118" s="24"/>
      <c r="P118" s="24"/>
      <c r="Q118" s="24"/>
      <c r="R118" s="24"/>
      <c r="S118" s="24"/>
      <c r="T118" s="24"/>
      <c r="U118" s="24"/>
      <c r="V118" s="23"/>
      <c r="W118" s="23"/>
      <c r="X118" s="23"/>
      <c r="Y118" s="23"/>
      <c r="Z118" s="23"/>
      <c r="AA118" s="23"/>
      <c r="AB118" s="23"/>
      <c r="AC118" s="23"/>
      <c r="AD118" s="23"/>
    </row>
    <row r="119" spans="1:42" ht="12" customHeight="1" x14ac:dyDescent="0.25">
      <c r="A119" s="15" t="s">
        <v>93</v>
      </c>
      <c r="B119" s="235">
        <v>89810025</v>
      </c>
      <c r="C119" s="24"/>
      <c r="D119" s="24"/>
      <c r="E119" s="24"/>
      <c r="F119" s="24"/>
      <c r="G119" s="24"/>
      <c r="H119" s="24"/>
      <c r="I119" s="24"/>
      <c r="J119" s="24"/>
      <c r="K119" s="24"/>
      <c r="L119" s="24"/>
      <c r="M119" s="24"/>
      <c r="N119" s="24"/>
      <c r="O119" s="24"/>
      <c r="P119" s="24"/>
      <c r="Q119" s="24"/>
      <c r="R119" s="24"/>
      <c r="S119" s="24"/>
      <c r="T119" s="24"/>
      <c r="U119" s="24"/>
      <c r="V119" s="23"/>
      <c r="W119" s="23"/>
      <c r="X119" s="23"/>
      <c r="Y119" s="23"/>
      <c r="Z119" s="23"/>
      <c r="AA119" s="23"/>
      <c r="AB119" s="23"/>
      <c r="AC119" s="23"/>
      <c r="AD119" s="23"/>
    </row>
    <row r="120" spans="1:42" ht="12" customHeight="1" x14ac:dyDescent="0.25">
      <c r="A120" s="15" t="s">
        <v>75</v>
      </c>
      <c r="B120" s="235">
        <v>1129247</v>
      </c>
      <c r="C120" s="24"/>
      <c r="D120" s="24"/>
      <c r="E120" s="24"/>
      <c r="F120" s="24"/>
      <c r="G120" s="24"/>
      <c r="H120" s="24"/>
      <c r="I120" s="24"/>
      <c r="J120" s="24"/>
      <c r="K120" s="24"/>
      <c r="L120" s="24"/>
      <c r="M120" s="24"/>
      <c r="N120" s="24"/>
      <c r="O120" s="24"/>
      <c r="P120" s="24"/>
      <c r="Q120" s="24"/>
      <c r="R120" s="24"/>
      <c r="S120" s="24"/>
      <c r="T120" s="24"/>
      <c r="U120" s="24"/>
      <c r="V120" s="23"/>
      <c r="W120" s="23"/>
      <c r="X120" s="23"/>
      <c r="Y120" s="23"/>
      <c r="Z120" s="23"/>
      <c r="AA120" s="23"/>
      <c r="AB120" s="23"/>
      <c r="AC120" s="23"/>
      <c r="AD120" s="23"/>
    </row>
    <row r="121" spans="1:42" ht="23.25" customHeight="1" x14ac:dyDescent="0.25">
      <c r="A121" s="130" t="s">
        <v>365</v>
      </c>
      <c r="B121" s="234">
        <f>+B118+B119+B120</f>
        <v>227864387</v>
      </c>
      <c r="C121" s="8"/>
      <c r="D121" s="8"/>
      <c r="E121" s="8"/>
      <c r="F121" s="8"/>
      <c r="G121" s="8"/>
      <c r="H121" s="8"/>
      <c r="I121" s="8"/>
      <c r="J121" s="8"/>
      <c r="K121" s="8"/>
      <c r="L121" s="8"/>
      <c r="M121" s="8"/>
      <c r="N121" s="8"/>
      <c r="O121" s="8"/>
      <c r="P121" s="8"/>
      <c r="Q121" s="8"/>
      <c r="R121" s="8"/>
      <c r="S121" s="8"/>
      <c r="T121" s="8"/>
      <c r="U121" s="8"/>
      <c r="V121" s="21"/>
      <c r="W121" s="21"/>
      <c r="X121" s="21"/>
      <c r="Y121" s="21"/>
      <c r="Z121" s="21"/>
      <c r="AA121" s="21"/>
      <c r="AB121" s="21"/>
      <c r="AC121" s="21"/>
      <c r="AD121" s="21"/>
    </row>
    <row r="122" spans="1:42" ht="12" customHeight="1" x14ac:dyDescent="0.25">
      <c r="A122" s="15" t="s">
        <v>73</v>
      </c>
      <c r="B122" s="232">
        <v>9038936.3300000001</v>
      </c>
      <c r="C122" s="24"/>
      <c r="D122" s="24"/>
      <c r="E122" s="24"/>
      <c r="F122" s="24"/>
      <c r="G122" s="24"/>
      <c r="H122" s="24"/>
      <c r="I122" s="24"/>
      <c r="J122" s="24"/>
      <c r="K122" s="24"/>
      <c r="L122" s="24"/>
      <c r="M122" s="24"/>
      <c r="N122" s="24"/>
    </row>
    <row r="123" spans="1:42" ht="12" customHeight="1" x14ac:dyDescent="0.25">
      <c r="A123" s="15" t="s">
        <v>364</v>
      </c>
      <c r="B123" s="232">
        <v>6133066.5499999998</v>
      </c>
      <c r="C123" s="24"/>
      <c r="D123" s="24"/>
      <c r="E123" s="24"/>
      <c r="F123" s="24"/>
      <c r="G123" s="24"/>
      <c r="H123" s="24"/>
      <c r="I123" s="24"/>
      <c r="J123" s="24"/>
      <c r="K123" s="24"/>
      <c r="L123" s="24"/>
      <c r="M123" s="24"/>
      <c r="N123" s="24"/>
    </row>
    <row r="124" spans="1:42" ht="12" customHeight="1" x14ac:dyDescent="0.2">
      <c r="A124" s="233" t="s">
        <v>363</v>
      </c>
      <c r="B124" s="232">
        <v>3166608.53</v>
      </c>
      <c r="C124" s="24"/>
      <c r="D124" s="24"/>
      <c r="E124" s="24"/>
      <c r="F124" s="24"/>
      <c r="G124" s="24"/>
      <c r="H124" s="24"/>
      <c r="I124" s="24"/>
      <c r="J124" s="24"/>
      <c r="K124" s="24"/>
      <c r="L124" s="24"/>
      <c r="M124" s="24"/>
      <c r="N124" s="24"/>
    </row>
    <row r="125" spans="1:42" ht="12" customHeight="1" x14ac:dyDescent="0.25">
      <c r="A125" s="15" t="s">
        <v>91</v>
      </c>
      <c r="B125" s="232">
        <v>1481470.83</v>
      </c>
      <c r="C125" s="24"/>
      <c r="D125" s="24"/>
      <c r="E125" s="24"/>
      <c r="F125" s="24"/>
      <c r="G125" s="24"/>
      <c r="H125" s="24"/>
      <c r="I125" s="24"/>
      <c r="J125" s="24"/>
      <c r="K125" s="24"/>
      <c r="L125" s="24"/>
      <c r="M125" s="24"/>
      <c r="N125" s="24"/>
    </row>
    <row r="126" spans="1:42" ht="12" customHeight="1" x14ac:dyDescent="0.25">
      <c r="A126" s="15" t="s">
        <v>90</v>
      </c>
      <c r="B126" s="232">
        <v>7223353.8600000003</v>
      </c>
      <c r="C126" s="24"/>
      <c r="D126" s="24"/>
      <c r="E126" s="24"/>
      <c r="F126" s="24"/>
      <c r="G126" s="24"/>
      <c r="H126" s="24"/>
      <c r="I126" s="24"/>
      <c r="J126" s="24"/>
      <c r="K126" s="24"/>
      <c r="L126" s="24"/>
      <c r="M126" s="24"/>
      <c r="N126" s="24"/>
    </row>
    <row r="127" spans="1:42" ht="12" customHeight="1" x14ac:dyDescent="0.25">
      <c r="A127" s="87" t="s">
        <v>362</v>
      </c>
      <c r="B127" s="231">
        <f>+B122+B123+B124+B125+B126</f>
        <v>27043436.100000001</v>
      </c>
      <c r="C127" s="8"/>
      <c r="D127" s="8"/>
      <c r="E127" s="8"/>
      <c r="F127" s="8"/>
      <c r="G127" s="8"/>
      <c r="H127" s="8"/>
      <c r="I127" s="8"/>
      <c r="J127" s="8"/>
      <c r="K127" s="8"/>
      <c r="L127" s="8"/>
      <c r="M127" s="8"/>
      <c r="N127" s="8"/>
    </row>
    <row r="128" spans="1:42" x14ac:dyDescent="0.25">
      <c r="A128" s="15" t="s">
        <v>88</v>
      </c>
      <c r="B128" s="109">
        <v>228927</v>
      </c>
      <c r="C128" s="24"/>
      <c r="D128" s="24"/>
      <c r="E128" s="24"/>
      <c r="F128" s="85"/>
      <c r="G128" s="85"/>
      <c r="H128" s="85"/>
      <c r="I128" s="85"/>
      <c r="J128" s="85"/>
      <c r="K128" s="85"/>
      <c r="L128" s="85"/>
      <c r="M128" s="85"/>
    </row>
    <row r="129" spans="1:42" x14ac:dyDescent="0.25">
      <c r="A129" s="87" t="s">
        <v>361</v>
      </c>
      <c r="B129" s="197">
        <f>+B128</f>
        <v>228927</v>
      </c>
      <c r="C129" s="8"/>
      <c r="D129" s="8"/>
      <c r="E129" s="8"/>
      <c r="F129" s="229"/>
      <c r="G129" s="229"/>
      <c r="H129" s="229"/>
      <c r="I129" s="229"/>
      <c r="J129" s="229"/>
      <c r="K129" s="229"/>
      <c r="L129" s="229"/>
      <c r="M129" s="229"/>
    </row>
    <row r="130" spans="1:42" ht="14.25" customHeight="1" x14ac:dyDescent="0.25">
      <c r="A130" s="15" t="s">
        <v>360</v>
      </c>
      <c r="B130" s="109">
        <v>19019987.190000001</v>
      </c>
      <c r="C130" s="82"/>
      <c r="D130" s="8"/>
      <c r="E130" s="8"/>
      <c r="F130" s="229"/>
      <c r="G130" s="229"/>
      <c r="H130" s="229"/>
      <c r="I130" s="229"/>
      <c r="J130" s="229"/>
      <c r="K130" s="229"/>
      <c r="L130" s="229"/>
      <c r="M130" s="229"/>
    </row>
    <row r="131" spans="1:42" ht="24.75" thickBot="1" x14ac:dyDescent="0.3">
      <c r="A131" s="11" t="s">
        <v>359</v>
      </c>
      <c r="B131" s="230">
        <f>+B130</f>
        <v>19019987.190000001</v>
      </c>
      <c r="C131" s="8"/>
      <c r="D131" s="8"/>
      <c r="E131" s="8"/>
      <c r="F131" s="229"/>
      <c r="G131" s="229"/>
      <c r="H131" s="229"/>
      <c r="I131" s="229"/>
      <c r="J131" s="229"/>
      <c r="K131" s="229"/>
      <c r="L131" s="229"/>
      <c r="M131" s="229"/>
    </row>
    <row r="132" spans="1:42" x14ac:dyDescent="0.25">
      <c r="A132" s="8"/>
      <c r="B132" s="196"/>
      <c r="C132" s="8"/>
      <c r="D132" s="8"/>
      <c r="E132" s="8"/>
      <c r="F132" s="229"/>
      <c r="G132" s="229"/>
      <c r="H132" s="229"/>
      <c r="I132" s="229"/>
      <c r="J132" s="229"/>
      <c r="K132" s="229"/>
      <c r="L132" s="229"/>
      <c r="M132" s="229"/>
    </row>
    <row r="133" spans="1:42" x14ac:dyDescent="0.25">
      <c r="A133" s="4" t="s">
        <v>358</v>
      </c>
    </row>
    <row r="134" spans="1:42" ht="24" customHeight="1" x14ac:dyDescent="0.25">
      <c r="A134" s="265" t="s">
        <v>357</v>
      </c>
      <c r="B134" s="265"/>
      <c r="C134" s="265"/>
      <c r="D134" s="265"/>
      <c r="E134" s="265"/>
      <c r="F134" s="265"/>
      <c r="G134" s="265"/>
      <c r="H134" s="265"/>
      <c r="I134" s="26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42" x14ac:dyDescent="0.25">
      <c r="A135" s="4" t="s">
        <v>356</v>
      </c>
    </row>
    <row r="136" spans="1:42" x14ac:dyDescent="0.25">
      <c r="A136" s="1" t="s">
        <v>355</v>
      </c>
    </row>
    <row r="137" spans="1:42" x14ac:dyDescent="0.25">
      <c r="A137" s="4" t="s">
        <v>354</v>
      </c>
    </row>
    <row r="138" spans="1:42" ht="38.25" customHeight="1" thickBot="1" x14ac:dyDescent="0.3">
      <c r="A138" s="265" t="s">
        <v>353</v>
      </c>
      <c r="B138" s="265"/>
      <c r="C138" s="265"/>
      <c r="D138" s="265"/>
      <c r="E138" s="265"/>
      <c r="F138" s="265"/>
      <c r="G138" s="265"/>
      <c r="H138" s="265"/>
      <c r="I138" s="26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42" ht="23.25" customHeight="1" x14ac:dyDescent="0.25">
      <c r="A139" s="269" t="s">
        <v>113</v>
      </c>
      <c r="B139" s="282" t="s">
        <v>352</v>
      </c>
      <c r="C139" s="284" t="s">
        <v>351</v>
      </c>
      <c r="D139" s="285"/>
      <c r="E139" s="288" t="s">
        <v>350</v>
      </c>
      <c r="F139" s="289"/>
      <c r="G139" s="290"/>
      <c r="H139" s="291" t="s">
        <v>349</v>
      </c>
      <c r="I139" s="24"/>
      <c r="J139" s="24"/>
      <c r="K139" s="24"/>
      <c r="L139" s="24"/>
      <c r="M139" s="24"/>
      <c r="N139" s="24"/>
      <c r="O139" s="24"/>
      <c r="P139" s="24"/>
      <c r="Q139" s="24"/>
      <c r="R139" s="24"/>
      <c r="S139" s="12"/>
      <c r="T139" s="12"/>
      <c r="U139" s="12"/>
      <c r="V139" s="12"/>
      <c r="W139" s="12"/>
      <c r="X139" s="12"/>
      <c r="Y139" s="12"/>
      <c r="Z139" s="12"/>
      <c r="AA139" s="12"/>
      <c r="AB139" s="184"/>
      <c r="AC139" s="184"/>
      <c r="AD139" s="184"/>
      <c r="AE139" s="184"/>
      <c r="AF139" s="184"/>
      <c r="AG139" s="184"/>
      <c r="AH139" s="184"/>
      <c r="AI139" s="225"/>
      <c r="AJ139" s="225"/>
      <c r="AK139" s="225"/>
      <c r="AL139" s="225"/>
      <c r="AM139" s="225"/>
      <c r="AN139" s="225"/>
      <c r="AO139" s="225"/>
    </row>
    <row r="140" spans="1:42" ht="16.5" customHeight="1" x14ac:dyDescent="0.25">
      <c r="A140" s="281"/>
      <c r="B140" s="283"/>
      <c r="C140" s="286"/>
      <c r="D140" s="287"/>
      <c r="E140" s="293" t="s">
        <v>348</v>
      </c>
      <c r="F140" s="293" t="s">
        <v>347</v>
      </c>
      <c r="G140" s="295" t="s">
        <v>346</v>
      </c>
      <c r="H140" s="292"/>
      <c r="I140" s="24"/>
      <c r="J140" s="24"/>
      <c r="K140" s="24"/>
      <c r="L140" s="24"/>
      <c r="M140" s="24"/>
      <c r="N140" s="24"/>
      <c r="O140" s="24"/>
      <c r="P140" s="24"/>
      <c r="Q140" s="24"/>
      <c r="R140" s="24"/>
      <c r="S140" s="12"/>
      <c r="T140" s="12"/>
      <c r="U140" s="12"/>
      <c r="V140" s="12"/>
      <c r="W140" s="12"/>
      <c r="X140" s="12"/>
      <c r="Y140" s="12"/>
      <c r="Z140" s="12"/>
      <c r="AA140" s="12"/>
      <c r="AB140" s="184"/>
      <c r="AC140" s="184"/>
      <c r="AD140" s="184"/>
      <c r="AE140" s="184"/>
      <c r="AF140" s="184"/>
      <c r="AG140" s="184"/>
      <c r="AH140" s="184"/>
      <c r="AI140" s="225"/>
      <c r="AJ140" s="225"/>
      <c r="AK140" s="225"/>
      <c r="AL140" s="225"/>
      <c r="AM140" s="225"/>
      <c r="AN140" s="225"/>
      <c r="AO140" s="225"/>
    </row>
    <row r="141" spans="1:42" ht="24.75" thickBot="1" x14ac:dyDescent="0.3">
      <c r="A141" s="281"/>
      <c r="B141" s="283"/>
      <c r="C141" s="228" t="s">
        <v>345</v>
      </c>
      <c r="D141" s="227" t="s">
        <v>344</v>
      </c>
      <c r="E141" s="294"/>
      <c r="F141" s="294"/>
      <c r="G141" s="283"/>
      <c r="H141" s="226" t="s">
        <v>343</v>
      </c>
      <c r="I141" s="24"/>
      <c r="J141" s="24"/>
      <c r="K141" s="24"/>
      <c r="L141" s="24"/>
      <c r="M141" s="24"/>
      <c r="N141" s="24"/>
      <c r="O141" s="24"/>
      <c r="P141" s="24"/>
      <c r="Q141" s="24"/>
      <c r="R141" s="24"/>
      <c r="S141" s="12"/>
      <c r="T141" s="12"/>
      <c r="U141" s="12"/>
      <c r="V141" s="12"/>
      <c r="W141" s="12"/>
      <c r="X141" s="12"/>
      <c r="Y141" s="12"/>
      <c r="Z141" s="12"/>
      <c r="AA141" s="12"/>
      <c r="AB141" s="184"/>
      <c r="AC141" s="184"/>
      <c r="AD141" s="184"/>
      <c r="AE141" s="184"/>
      <c r="AF141" s="184"/>
      <c r="AG141" s="184"/>
      <c r="AH141" s="184"/>
      <c r="AI141" s="225"/>
      <c r="AJ141" s="225"/>
      <c r="AK141" s="225"/>
      <c r="AL141" s="225"/>
      <c r="AM141" s="225"/>
      <c r="AN141" s="225"/>
      <c r="AO141" s="225"/>
    </row>
    <row r="142" spans="1:42" ht="12" customHeight="1" thickBot="1" x14ac:dyDescent="0.3">
      <c r="A142" s="224" t="s">
        <v>342</v>
      </c>
      <c r="B142" s="223">
        <f t="shared" ref="B142:H142" si="0">SUM(B143:B147)</f>
        <v>1592817.5699999998</v>
      </c>
      <c r="C142" s="223">
        <f t="shared" si="0"/>
        <v>1418739.16</v>
      </c>
      <c r="D142" s="223">
        <f t="shared" si="0"/>
        <v>0</v>
      </c>
      <c r="E142" s="223">
        <f t="shared" si="0"/>
        <v>0</v>
      </c>
      <c r="F142" s="223">
        <f t="shared" si="0"/>
        <v>0</v>
      </c>
      <c r="G142" s="223">
        <f t="shared" si="0"/>
        <v>0</v>
      </c>
      <c r="H142" s="222">
        <f t="shared" si="0"/>
        <v>174078.41</v>
      </c>
      <c r="I142" s="24"/>
      <c r="J142" s="24"/>
      <c r="K142" s="24"/>
      <c r="L142" s="24"/>
      <c r="M142" s="24"/>
      <c r="N142" s="24"/>
      <c r="O142" s="24"/>
      <c r="P142" s="24"/>
      <c r="Q142" s="24"/>
      <c r="R142" s="24"/>
      <c r="S142" s="8"/>
      <c r="T142" s="8"/>
      <c r="U142" s="8"/>
      <c r="V142" s="8"/>
      <c r="W142" s="8"/>
      <c r="X142" s="8"/>
      <c r="Y142" s="8"/>
      <c r="Z142" s="8"/>
      <c r="AA142" s="8"/>
      <c r="AB142" s="23"/>
      <c r="AC142" s="23"/>
      <c r="AD142" s="23"/>
      <c r="AE142" s="23"/>
      <c r="AF142" s="23"/>
      <c r="AG142" s="23"/>
      <c r="AH142" s="23"/>
      <c r="AI142" s="23"/>
      <c r="AJ142" s="23"/>
      <c r="AK142" s="23"/>
      <c r="AL142" s="23"/>
      <c r="AM142" s="23"/>
      <c r="AN142" s="23"/>
      <c r="AO142" s="23"/>
    </row>
    <row r="143" spans="1:42" ht="12" customHeight="1" x14ac:dyDescent="0.25">
      <c r="A143" s="221" t="s">
        <v>341</v>
      </c>
      <c r="B143" s="220">
        <v>168265.82</v>
      </c>
      <c r="C143" s="219">
        <v>0</v>
      </c>
      <c r="D143" s="219">
        <v>0</v>
      </c>
      <c r="E143" s="219">
        <v>0</v>
      </c>
      <c r="F143" s="219">
        <v>0</v>
      </c>
      <c r="G143" s="218">
        <v>0</v>
      </c>
      <c r="H143" s="217">
        <f>B143</f>
        <v>168265.82</v>
      </c>
      <c r="I143" s="24"/>
      <c r="J143" s="24"/>
      <c r="K143" s="24"/>
      <c r="L143" s="24"/>
      <c r="M143" s="24"/>
      <c r="N143" s="24"/>
      <c r="O143" s="24"/>
      <c r="P143" s="24"/>
      <c r="Q143" s="24"/>
      <c r="R143" s="24"/>
      <c r="S143" s="24"/>
      <c r="T143" s="24"/>
      <c r="U143" s="24"/>
      <c r="V143" s="24"/>
      <c r="W143" s="24"/>
      <c r="X143" s="24"/>
      <c r="Y143" s="24"/>
      <c r="Z143" s="24"/>
      <c r="AA143" s="24"/>
      <c r="AB143" s="23"/>
      <c r="AC143" s="23"/>
      <c r="AD143" s="23"/>
      <c r="AE143" s="23"/>
      <c r="AF143" s="23"/>
      <c r="AG143" s="23"/>
      <c r="AH143" s="23"/>
      <c r="AI143" s="23"/>
      <c r="AJ143" s="23"/>
      <c r="AK143" s="23"/>
      <c r="AL143" s="23"/>
      <c r="AM143" s="23"/>
      <c r="AN143" s="23"/>
      <c r="AO143" s="23"/>
    </row>
    <row r="144" spans="1:42" ht="12" customHeight="1" x14ac:dyDescent="0.25">
      <c r="A144" s="15" t="s">
        <v>340</v>
      </c>
      <c r="B144" s="216">
        <v>5812.59</v>
      </c>
      <c r="C144" s="207">
        <v>0</v>
      </c>
      <c r="D144" s="207">
        <v>0</v>
      </c>
      <c r="E144" s="207">
        <v>0</v>
      </c>
      <c r="F144" s="48">
        <v>0</v>
      </c>
      <c r="G144" s="26">
        <v>0</v>
      </c>
      <c r="H144" s="150">
        <f>B144</f>
        <v>5812.59</v>
      </c>
      <c r="I144" s="85"/>
      <c r="J144" s="85"/>
      <c r="K144" s="85"/>
      <c r="L144" s="85"/>
      <c r="M144" s="85"/>
      <c r="N144" s="85"/>
      <c r="O144" s="85"/>
      <c r="P144" s="85"/>
      <c r="Q144" s="85"/>
      <c r="R144" s="85"/>
      <c r="S144" s="24"/>
      <c r="T144" s="24"/>
      <c r="U144" s="24"/>
      <c r="V144" s="24"/>
      <c r="W144" s="24"/>
      <c r="X144" s="24"/>
      <c r="Y144" s="24"/>
      <c r="Z144" s="24"/>
      <c r="AA144" s="24"/>
      <c r="AB144" s="23"/>
      <c r="AC144" s="23"/>
      <c r="AD144" s="23"/>
      <c r="AE144" s="23"/>
      <c r="AF144" s="23"/>
      <c r="AG144" s="23"/>
      <c r="AH144" s="23"/>
      <c r="AI144" s="23"/>
      <c r="AJ144" s="23"/>
      <c r="AK144" s="23"/>
      <c r="AL144" s="23"/>
      <c r="AM144" s="23"/>
      <c r="AN144" s="23"/>
      <c r="AO144" s="23"/>
    </row>
    <row r="145" spans="1:42" ht="12" customHeight="1" x14ac:dyDescent="0.25">
      <c r="A145" s="15" t="s">
        <v>339</v>
      </c>
      <c r="B145" s="215">
        <v>1189352.5</v>
      </c>
      <c r="C145" s="215">
        <f>B145</f>
        <v>1189352.5</v>
      </c>
      <c r="D145" s="207">
        <v>0</v>
      </c>
      <c r="E145" s="207">
        <v>0</v>
      </c>
      <c r="F145" s="48">
        <v>0</v>
      </c>
      <c r="G145" s="26">
        <v>0</v>
      </c>
      <c r="H145" s="150">
        <v>0</v>
      </c>
      <c r="I145" s="24"/>
      <c r="J145" s="24"/>
      <c r="K145" s="24"/>
      <c r="L145" s="24"/>
      <c r="M145" s="24"/>
      <c r="N145" s="24"/>
      <c r="O145" s="24"/>
      <c r="P145" s="24"/>
      <c r="Q145" s="24"/>
      <c r="R145" s="24"/>
      <c r="S145" s="24"/>
      <c r="T145" s="24"/>
      <c r="U145" s="24"/>
      <c r="V145" s="24"/>
      <c r="W145" s="24"/>
      <c r="X145" s="24"/>
      <c r="Y145" s="24"/>
      <c r="Z145" s="24"/>
      <c r="AA145" s="24"/>
      <c r="AB145" s="23"/>
      <c r="AC145" s="23"/>
      <c r="AD145" s="23"/>
      <c r="AE145" s="23"/>
      <c r="AF145" s="23"/>
      <c r="AG145" s="23"/>
      <c r="AH145" s="23"/>
      <c r="AI145" s="23"/>
      <c r="AJ145" s="23"/>
      <c r="AK145" s="23"/>
      <c r="AL145" s="23"/>
      <c r="AM145" s="23"/>
      <c r="AN145" s="23"/>
      <c r="AO145" s="23"/>
    </row>
    <row r="146" spans="1:42" ht="12" customHeight="1" x14ac:dyDescent="0.25">
      <c r="A146" s="15" t="s">
        <v>338</v>
      </c>
      <c r="B146" s="174">
        <v>229386.66</v>
      </c>
      <c r="C146" s="174">
        <f>B146</f>
        <v>229386.66</v>
      </c>
      <c r="D146" s="207">
        <v>0</v>
      </c>
      <c r="E146" s="207">
        <v>0</v>
      </c>
      <c r="F146" s="48">
        <v>0</v>
      </c>
      <c r="G146" s="26">
        <v>0</v>
      </c>
      <c r="H146" s="150">
        <v>0</v>
      </c>
      <c r="I146" s="85"/>
      <c r="J146" s="85"/>
      <c r="K146" s="85"/>
      <c r="L146" s="85"/>
      <c r="M146" s="85"/>
      <c r="N146" s="85"/>
      <c r="O146" s="85"/>
      <c r="P146" s="85"/>
      <c r="Q146" s="85"/>
      <c r="R146" s="85"/>
      <c r="S146" s="24"/>
      <c r="T146" s="24"/>
      <c r="U146" s="24"/>
      <c r="V146" s="24"/>
      <c r="W146" s="24"/>
      <c r="X146" s="24"/>
      <c r="Y146" s="24"/>
      <c r="Z146" s="24"/>
      <c r="AA146" s="24"/>
      <c r="AB146" s="23"/>
      <c r="AC146" s="23"/>
      <c r="AD146" s="23"/>
      <c r="AE146" s="23"/>
      <c r="AF146" s="23"/>
      <c r="AG146" s="23"/>
      <c r="AH146" s="23"/>
      <c r="AI146" s="23"/>
      <c r="AJ146" s="23"/>
      <c r="AK146" s="23"/>
      <c r="AL146" s="23"/>
      <c r="AM146" s="23"/>
      <c r="AN146" s="23"/>
      <c r="AO146" s="23"/>
    </row>
    <row r="147" spans="1:42" ht="12" customHeight="1" thickBot="1" x14ac:dyDescent="0.3">
      <c r="A147" s="148" t="s">
        <v>337</v>
      </c>
      <c r="B147" s="214">
        <v>0</v>
      </c>
      <c r="C147" s="214">
        <f>B147</f>
        <v>0</v>
      </c>
      <c r="D147" s="213">
        <v>0</v>
      </c>
      <c r="E147" s="213">
        <v>0</v>
      </c>
      <c r="F147" s="147">
        <v>0</v>
      </c>
      <c r="G147" s="212">
        <v>0</v>
      </c>
      <c r="H147" s="211">
        <v>0</v>
      </c>
      <c r="I147" s="24"/>
      <c r="J147" s="24"/>
      <c r="K147" s="24"/>
      <c r="L147" s="24"/>
      <c r="M147" s="24"/>
      <c r="N147" s="24"/>
      <c r="O147" s="24"/>
      <c r="P147" s="24"/>
      <c r="Q147" s="24"/>
      <c r="R147" s="24"/>
      <c r="S147" s="24"/>
      <c r="T147" s="24"/>
      <c r="U147" s="24"/>
      <c r="V147" s="24"/>
      <c r="W147" s="24"/>
      <c r="X147" s="24"/>
      <c r="Y147" s="24"/>
      <c r="Z147" s="24"/>
      <c r="AA147" s="24"/>
      <c r="AB147" s="23"/>
      <c r="AC147" s="23"/>
      <c r="AD147" s="23"/>
      <c r="AE147" s="23"/>
      <c r="AF147" s="23"/>
      <c r="AG147" s="23"/>
      <c r="AH147" s="23"/>
      <c r="AI147" s="23"/>
      <c r="AJ147" s="23"/>
      <c r="AK147" s="23"/>
      <c r="AL147" s="23"/>
      <c r="AM147" s="23"/>
      <c r="AN147" s="23"/>
      <c r="AO147" s="23"/>
    </row>
    <row r="148" spans="1:42" x14ac:dyDescent="0.25">
      <c r="A148" s="210" t="s">
        <v>336</v>
      </c>
      <c r="B148" s="209">
        <f t="shared" ref="B148:H148" si="1">+B149+B150</f>
        <v>19162348.390000001</v>
      </c>
      <c r="C148" s="209">
        <f t="shared" si="1"/>
        <v>0</v>
      </c>
      <c r="D148" s="209">
        <f t="shared" si="1"/>
        <v>0</v>
      </c>
      <c r="E148" s="209">
        <f t="shared" si="1"/>
        <v>0</v>
      </c>
      <c r="F148" s="209">
        <f t="shared" si="1"/>
        <v>0</v>
      </c>
      <c r="G148" s="209">
        <f t="shared" si="1"/>
        <v>10590049</v>
      </c>
      <c r="H148" s="208">
        <f t="shared" si="1"/>
        <v>8572299.3900000006</v>
      </c>
      <c r="I148" s="24"/>
      <c r="J148" s="24"/>
      <c r="K148" s="24"/>
      <c r="L148" s="24"/>
      <c r="M148" s="24"/>
      <c r="N148" s="24"/>
      <c r="O148" s="24"/>
      <c r="P148" s="24"/>
      <c r="Q148" s="24"/>
      <c r="R148" s="24"/>
      <c r="S148" s="24"/>
      <c r="T148" s="24"/>
      <c r="U148" s="24"/>
      <c r="V148" s="24"/>
      <c r="W148" s="24"/>
      <c r="X148" s="24"/>
      <c r="Y148" s="24"/>
      <c r="Z148" s="24"/>
      <c r="AA148" s="24"/>
      <c r="AB148" s="23"/>
      <c r="AC148" s="23"/>
      <c r="AD148" s="23"/>
      <c r="AE148" s="23"/>
      <c r="AF148" s="23"/>
      <c r="AG148" s="23"/>
      <c r="AH148" s="23"/>
      <c r="AI148" s="23"/>
      <c r="AJ148" s="23"/>
      <c r="AK148" s="23"/>
      <c r="AL148" s="23"/>
      <c r="AM148" s="23"/>
      <c r="AN148" s="23"/>
      <c r="AO148" s="23"/>
    </row>
    <row r="149" spans="1:42" ht="12" customHeight="1" x14ac:dyDescent="0.25">
      <c r="A149" s="15" t="s">
        <v>335</v>
      </c>
      <c r="B149" s="48">
        <v>8572299.3900000006</v>
      </c>
      <c r="C149" s="207">
        <v>0</v>
      </c>
      <c r="D149" s="207">
        <v>0</v>
      </c>
      <c r="E149" s="207">
        <v>0</v>
      </c>
      <c r="F149" s="206">
        <v>0</v>
      </c>
      <c r="G149" s="48">
        <v>0</v>
      </c>
      <c r="H149" s="150">
        <f>B149</f>
        <v>8572299.3900000006</v>
      </c>
      <c r="I149" s="24"/>
      <c r="J149" s="24"/>
      <c r="K149" s="24"/>
      <c r="L149" s="24"/>
      <c r="M149" s="24"/>
      <c r="N149" s="24"/>
      <c r="O149" s="24"/>
      <c r="P149" s="24"/>
      <c r="Q149" s="24"/>
      <c r="R149" s="24"/>
      <c r="S149" s="24"/>
      <c r="T149" s="24"/>
      <c r="U149" s="24"/>
      <c r="V149" s="24"/>
      <c r="W149" s="24"/>
      <c r="X149" s="24"/>
      <c r="Y149" s="24"/>
      <c r="Z149" s="24"/>
      <c r="AA149" s="24"/>
      <c r="AB149" s="23"/>
      <c r="AC149" s="23"/>
      <c r="AD149" s="23"/>
      <c r="AE149" s="23"/>
      <c r="AF149" s="23"/>
      <c r="AG149" s="23"/>
      <c r="AH149" s="23"/>
      <c r="AI149" s="21"/>
      <c r="AJ149" s="21"/>
      <c r="AK149" s="21"/>
      <c r="AL149" s="21"/>
      <c r="AM149" s="21"/>
      <c r="AN149" s="21"/>
      <c r="AO149" s="21"/>
    </row>
    <row r="150" spans="1:42" ht="12" customHeight="1" x14ac:dyDescent="0.25">
      <c r="A150" s="15" t="s">
        <v>334</v>
      </c>
      <c r="B150" s="48">
        <v>10590049</v>
      </c>
      <c r="C150" s="207">
        <v>0</v>
      </c>
      <c r="D150" s="207">
        <v>0</v>
      </c>
      <c r="E150" s="207">
        <v>0</v>
      </c>
      <c r="F150" s="206">
        <v>0</v>
      </c>
      <c r="G150" s="26">
        <f>+B150</f>
        <v>10590049</v>
      </c>
      <c r="H150" s="205">
        <v>0</v>
      </c>
      <c r="I150" s="24"/>
      <c r="J150" s="24"/>
      <c r="K150" s="24"/>
      <c r="L150" s="24"/>
      <c r="M150" s="24"/>
      <c r="N150" s="24"/>
      <c r="O150" s="24"/>
      <c r="P150" s="24"/>
      <c r="Q150" s="24"/>
      <c r="R150" s="24"/>
      <c r="S150" s="24"/>
      <c r="T150" s="24"/>
      <c r="U150" s="24"/>
      <c r="V150" s="24"/>
      <c r="W150" s="24"/>
      <c r="X150" s="24"/>
      <c r="Y150" s="24"/>
      <c r="Z150" s="24"/>
      <c r="AA150" s="24"/>
      <c r="AB150" s="23"/>
      <c r="AC150" s="23"/>
      <c r="AD150" s="23"/>
      <c r="AE150" s="23"/>
      <c r="AF150" s="23"/>
      <c r="AG150" s="23"/>
      <c r="AH150" s="23"/>
      <c r="AI150" s="21"/>
      <c r="AJ150" s="21"/>
      <c r="AK150" s="21"/>
      <c r="AL150" s="21"/>
      <c r="AM150" s="21"/>
      <c r="AN150" s="21"/>
      <c r="AO150" s="21"/>
    </row>
    <row r="151" spans="1:42" ht="12" customHeight="1" thickBot="1" x14ac:dyDescent="0.3">
      <c r="A151" s="204" t="s">
        <v>333</v>
      </c>
      <c r="B151" s="203">
        <f t="shared" ref="B151:H151" si="2">B148+B142</f>
        <v>20755165.960000001</v>
      </c>
      <c r="C151" s="203">
        <f t="shared" si="2"/>
        <v>1418739.16</v>
      </c>
      <c r="D151" s="203">
        <f t="shared" si="2"/>
        <v>0</v>
      </c>
      <c r="E151" s="203">
        <f t="shared" si="2"/>
        <v>0</v>
      </c>
      <c r="F151" s="203">
        <f t="shared" si="2"/>
        <v>0</v>
      </c>
      <c r="G151" s="203">
        <f t="shared" si="2"/>
        <v>10590049</v>
      </c>
      <c r="H151" s="202">
        <f t="shared" si="2"/>
        <v>8746377.8000000007</v>
      </c>
      <c r="I151" s="6"/>
      <c r="J151" s="6"/>
      <c r="K151" s="6"/>
      <c r="L151" s="201"/>
      <c r="M151" s="6"/>
      <c r="N151" s="6"/>
      <c r="O151" s="6"/>
      <c r="P151" s="6"/>
      <c r="Q151" s="6"/>
      <c r="R151" s="6"/>
      <c r="S151" s="6"/>
      <c r="T151" s="6"/>
      <c r="U151" s="6"/>
      <c r="V151" s="6"/>
      <c r="W151" s="6"/>
      <c r="X151" s="6"/>
      <c r="Y151" s="6"/>
      <c r="Z151" s="6"/>
      <c r="AA151" s="6"/>
      <c r="AB151" s="6"/>
      <c r="AC151" s="6"/>
      <c r="AD151" s="6"/>
      <c r="AE151" s="6"/>
      <c r="AF151" s="6"/>
      <c r="AG151" s="6"/>
      <c r="AH151" s="6"/>
      <c r="AI151" s="21"/>
      <c r="AJ151" s="21"/>
      <c r="AK151" s="21"/>
      <c r="AL151" s="21"/>
      <c r="AM151" s="21"/>
      <c r="AN151" s="21"/>
      <c r="AO151" s="21"/>
    </row>
    <row r="153" spans="1:42" x14ac:dyDescent="0.25">
      <c r="A153" s="264" t="s">
        <v>332</v>
      </c>
      <c r="B153" s="264"/>
      <c r="C153" s="264"/>
      <c r="D153" s="264"/>
      <c r="E153" s="264"/>
      <c r="F153" s="264"/>
      <c r="G153" s="264"/>
      <c r="H153" s="264"/>
      <c r="I153" s="264"/>
    </row>
    <row r="154" spans="1:42" x14ac:dyDescent="0.25">
      <c r="A154" s="170"/>
      <c r="B154" s="170"/>
      <c r="C154" s="170"/>
      <c r="D154" s="170"/>
      <c r="E154" s="170"/>
      <c r="F154" s="170"/>
      <c r="G154" s="170"/>
      <c r="H154" s="170"/>
      <c r="I154" s="170"/>
    </row>
    <row r="155" spans="1:42" x14ac:dyDescent="0.25">
      <c r="A155" s="4" t="s">
        <v>313</v>
      </c>
    </row>
    <row r="156" spans="1:42" x14ac:dyDescent="0.25">
      <c r="A156" s="1" t="s">
        <v>331</v>
      </c>
    </row>
    <row r="157" spans="1:42" ht="23.25" customHeight="1" x14ac:dyDescent="0.25">
      <c r="A157" s="296" t="s">
        <v>330</v>
      </c>
      <c r="B157" s="296"/>
      <c r="C157" s="296"/>
      <c r="D157" s="296"/>
      <c r="E157" s="296"/>
      <c r="F157" s="296"/>
      <c r="G157" s="296"/>
      <c r="H157" s="296"/>
      <c r="I157" s="296"/>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row>
    <row r="158" spans="1:42" ht="38.25" customHeight="1" x14ac:dyDescent="0.25">
      <c r="A158" s="263" t="s">
        <v>329</v>
      </c>
      <c r="B158" s="263"/>
      <c r="C158" s="263"/>
      <c r="D158" s="263"/>
      <c r="E158" s="263"/>
      <c r="F158" s="263"/>
      <c r="G158" s="263"/>
      <c r="H158" s="263"/>
      <c r="I158" s="263"/>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row r="160" spans="1:42" ht="12.75" thickBot="1" x14ac:dyDescent="0.3">
      <c r="A160" s="4" t="s">
        <v>328</v>
      </c>
    </row>
    <row r="161" spans="1:41" ht="12.75" thickBot="1" x14ac:dyDescent="0.3">
      <c r="A161" s="200" t="s">
        <v>83</v>
      </c>
      <c r="B161" s="199" t="s">
        <v>317</v>
      </c>
      <c r="C161" s="196"/>
      <c r="D161" s="196"/>
      <c r="E161" s="8"/>
      <c r="F161" s="8"/>
      <c r="G161" s="8"/>
      <c r="H161" s="8"/>
      <c r="I161" s="8"/>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row>
    <row r="162" spans="1:41" ht="12" customHeight="1" x14ac:dyDescent="0.25">
      <c r="A162" s="94" t="s">
        <v>327</v>
      </c>
      <c r="B162" s="198">
        <f>+B163+B164</f>
        <v>16510336.039999999</v>
      </c>
      <c r="C162" s="196"/>
      <c r="D162" s="196"/>
      <c r="E162" s="8"/>
      <c r="F162" s="8"/>
      <c r="G162" s="8"/>
      <c r="H162" s="8"/>
      <c r="I162" s="8"/>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row>
    <row r="163" spans="1:41" ht="12" customHeight="1" x14ac:dyDescent="0.25">
      <c r="A163" s="15" t="s">
        <v>326</v>
      </c>
      <c r="B163" s="109">
        <v>16510336.039999999</v>
      </c>
      <c r="C163" s="195"/>
      <c r="D163" s="195"/>
      <c r="E163" s="24"/>
      <c r="F163" s="24"/>
      <c r="G163" s="24"/>
      <c r="H163" s="24"/>
      <c r="I163" s="2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184"/>
      <c r="AO163" s="184"/>
    </row>
    <row r="164" spans="1:41" ht="12" customHeight="1" x14ac:dyDescent="0.25">
      <c r="A164" s="15" t="s">
        <v>325</v>
      </c>
      <c r="B164" s="109"/>
      <c r="C164" s="195"/>
      <c r="D164" s="195"/>
      <c r="E164" s="24"/>
      <c r="F164" s="24"/>
      <c r="G164" s="24"/>
      <c r="H164" s="24"/>
      <c r="I164" s="24"/>
      <c r="J164" s="184"/>
      <c r="K164" s="184"/>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184"/>
      <c r="AL164" s="184"/>
      <c r="AM164" s="184"/>
      <c r="AN164" s="184"/>
      <c r="AO164" s="184"/>
    </row>
    <row r="165" spans="1:41" ht="12" customHeight="1" x14ac:dyDescent="0.25">
      <c r="A165" s="87" t="s">
        <v>324</v>
      </c>
      <c r="B165" s="197">
        <v>0</v>
      </c>
      <c r="C165" s="196"/>
      <c r="D165" s="196"/>
      <c r="E165" s="8"/>
      <c r="F165" s="8"/>
      <c r="G165" s="8"/>
      <c r="H165" s="8"/>
      <c r="I165" s="8"/>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1:41" ht="12" customHeight="1" x14ac:dyDescent="0.25">
      <c r="A166" s="87" t="s">
        <v>323</v>
      </c>
      <c r="B166" s="197">
        <f>B167</f>
        <v>56559844.090000004</v>
      </c>
      <c r="C166" s="196"/>
      <c r="D166" s="196"/>
      <c r="E166" s="8"/>
      <c r="F166" s="8"/>
      <c r="G166" s="8"/>
      <c r="H166" s="8"/>
      <c r="I166" s="8"/>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row>
    <row r="167" spans="1:41" ht="12" customHeight="1" x14ac:dyDescent="0.25">
      <c r="A167" s="15" t="s">
        <v>322</v>
      </c>
      <c r="B167" s="109">
        <v>56559844.090000004</v>
      </c>
      <c r="C167" s="195"/>
      <c r="D167" s="195"/>
      <c r="E167" s="24"/>
      <c r="F167" s="24"/>
      <c r="G167" s="24"/>
      <c r="H167" s="24"/>
      <c r="I167" s="24"/>
      <c r="J167" s="184"/>
      <c r="K167" s="184"/>
      <c r="L167" s="184"/>
      <c r="M167" s="184"/>
      <c r="N167" s="184"/>
      <c r="O167" s="184"/>
      <c r="P167" s="184"/>
      <c r="Q167" s="184"/>
      <c r="R167" s="184"/>
      <c r="S167" s="184"/>
      <c r="T167" s="184"/>
      <c r="U167" s="184"/>
      <c r="V167" s="184"/>
      <c r="W167" s="184"/>
      <c r="X167" s="184"/>
      <c r="Y167" s="184"/>
      <c r="Z167" s="184"/>
      <c r="AA167" s="184"/>
      <c r="AB167" s="184"/>
      <c r="AC167" s="184"/>
      <c r="AD167" s="184"/>
      <c r="AE167" s="184"/>
      <c r="AF167" s="184"/>
      <c r="AG167" s="184"/>
      <c r="AH167" s="184"/>
      <c r="AI167" s="184"/>
      <c r="AJ167" s="184"/>
      <c r="AK167" s="184"/>
      <c r="AL167" s="184"/>
      <c r="AM167" s="184"/>
      <c r="AN167" s="184"/>
      <c r="AO167" s="184"/>
    </row>
    <row r="168" spans="1:41" ht="23.25" customHeight="1" thickBot="1" x14ac:dyDescent="0.3">
      <c r="A168" s="194" t="s">
        <v>321</v>
      </c>
      <c r="B168" s="193">
        <f>+B166+B165+B162</f>
        <v>73070180.129999995</v>
      </c>
      <c r="C168" s="192"/>
      <c r="D168" s="192"/>
      <c r="E168" s="24"/>
      <c r="F168" s="24"/>
      <c r="G168" s="24"/>
      <c r="H168" s="24"/>
      <c r="I168" s="24"/>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row>
    <row r="171" spans="1:41" ht="12.75" thickBot="1" x14ac:dyDescent="0.3">
      <c r="A171" s="4" t="s">
        <v>320</v>
      </c>
      <c r="B171" s="92"/>
    </row>
    <row r="172" spans="1:41" ht="25.5" customHeight="1" x14ac:dyDescent="0.25">
      <c r="A172" s="33" t="s">
        <v>83</v>
      </c>
      <c r="B172" s="191" t="s">
        <v>319</v>
      </c>
      <c r="C172" s="190" t="s">
        <v>318</v>
      </c>
      <c r="D172" s="189" t="s">
        <v>317</v>
      </c>
      <c r="E172" s="161"/>
      <c r="F172" s="161"/>
      <c r="G172" s="161"/>
      <c r="H172" s="161"/>
      <c r="I172" s="8"/>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161"/>
      <c r="AK172" s="161"/>
      <c r="AL172" s="161"/>
      <c r="AM172" s="161"/>
      <c r="AN172" s="161"/>
      <c r="AO172" s="161"/>
    </row>
    <row r="173" spans="1:41" ht="25.5" customHeight="1" x14ac:dyDescent="0.25">
      <c r="A173" s="188" t="s">
        <v>23</v>
      </c>
      <c r="B173" s="187" t="s">
        <v>316</v>
      </c>
      <c r="C173" s="186" t="s">
        <v>313</v>
      </c>
      <c r="D173" s="185">
        <v>357182.88</v>
      </c>
      <c r="E173" s="161"/>
      <c r="F173" s="161"/>
      <c r="G173" s="161"/>
      <c r="H173" s="161"/>
      <c r="I173" s="8"/>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161"/>
      <c r="AK173" s="161"/>
      <c r="AL173" s="161"/>
      <c r="AM173" s="161"/>
      <c r="AN173" s="161"/>
      <c r="AO173" s="161"/>
    </row>
    <row r="174" spans="1:41" ht="149.25" customHeight="1" x14ac:dyDescent="0.25">
      <c r="A174" s="15" t="s">
        <v>315</v>
      </c>
      <c r="B174" s="183" t="s">
        <v>314</v>
      </c>
      <c r="C174" s="71" t="s">
        <v>313</v>
      </c>
      <c r="D174" s="150">
        <v>23752603.23</v>
      </c>
      <c r="E174" s="184"/>
      <c r="F174" s="184"/>
      <c r="G174" s="184"/>
      <c r="H174" s="23"/>
      <c r="I174" s="24"/>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184"/>
      <c r="AK174" s="184"/>
      <c r="AL174" s="184"/>
      <c r="AM174" s="184"/>
      <c r="AN174" s="184"/>
      <c r="AO174" s="23"/>
    </row>
    <row r="175" spans="1:41" ht="12" customHeight="1" x14ac:dyDescent="0.25">
      <c r="A175" s="15" t="s">
        <v>275</v>
      </c>
      <c r="B175" s="183" t="s">
        <v>312</v>
      </c>
      <c r="C175" s="182" t="s">
        <v>311</v>
      </c>
      <c r="D175" s="150">
        <v>68965.259999999995</v>
      </c>
      <c r="E175" s="6"/>
      <c r="F175" s="6"/>
      <c r="G175" s="6"/>
      <c r="H175" s="88"/>
      <c r="I175" s="24"/>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88"/>
    </row>
    <row r="176" spans="1:41" x14ac:dyDescent="0.25">
      <c r="A176" s="130" t="s">
        <v>310</v>
      </c>
      <c r="B176" s="181"/>
      <c r="C176" s="180"/>
      <c r="D176" s="129">
        <f>D173+D174+D175</f>
        <v>24178751.370000001</v>
      </c>
      <c r="E176" s="34"/>
      <c r="F176" s="34"/>
      <c r="G176" s="34"/>
      <c r="H176" s="21"/>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21"/>
    </row>
    <row r="177" spans="1:42" ht="12" customHeight="1" thickBot="1" x14ac:dyDescent="0.3">
      <c r="A177" s="125" t="s">
        <v>309</v>
      </c>
      <c r="B177" s="124"/>
      <c r="C177" s="179"/>
      <c r="D177" s="123">
        <f>D176+B168</f>
        <v>97248931.5</v>
      </c>
      <c r="E177" s="34"/>
      <c r="F177" s="34"/>
      <c r="G177" s="34"/>
      <c r="H177" s="21"/>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21"/>
    </row>
    <row r="178" spans="1:42" ht="12" customHeight="1" x14ac:dyDescent="0.25">
      <c r="A178" s="34"/>
      <c r="B178" s="35"/>
      <c r="C178" s="34"/>
      <c r="D178" s="122"/>
      <c r="E178" s="34"/>
      <c r="F178" s="34"/>
      <c r="G178" s="34"/>
      <c r="H178" s="21"/>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21"/>
    </row>
    <row r="179" spans="1:42" x14ac:dyDescent="0.25">
      <c r="A179" s="4" t="s">
        <v>308</v>
      </c>
    </row>
    <row r="180" spans="1:42" x14ac:dyDescent="0.25">
      <c r="A180" s="1" t="s">
        <v>307</v>
      </c>
    </row>
    <row r="181" spans="1:42" x14ac:dyDescent="0.25">
      <c r="A181" s="4" t="s">
        <v>306</v>
      </c>
    </row>
    <row r="182" spans="1:42" ht="25.5" customHeight="1" x14ac:dyDescent="0.25">
      <c r="A182" s="265" t="s">
        <v>305</v>
      </c>
      <c r="B182" s="265"/>
      <c r="C182" s="265"/>
      <c r="D182" s="265"/>
      <c r="E182" s="265"/>
      <c r="F182" s="265"/>
      <c r="G182" s="265"/>
      <c r="H182" s="265"/>
      <c r="I182" s="26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row>
    <row r="183" spans="1:42" x14ac:dyDescent="0.25">
      <c r="A183" s="1" t="s">
        <v>304</v>
      </c>
    </row>
    <row r="184" spans="1:42" ht="12.75" thickBot="1" x14ac:dyDescent="0.3"/>
    <row r="185" spans="1:42" ht="12" customHeight="1" thickBot="1" x14ac:dyDescent="0.3">
      <c r="A185" s="96" t="s">
        <v>113</v>
      </c>
      <c r="B185" s="95" t="s">
        <v>303</v>
      </c>
      <c r="C185" s="96" t="s">
        <v>302</v>
      </c>
      <c r="D185" s="7"/>
      <c r="E185" s="7"/>
      <c r="F185" s="7"/>
      <c r="H185" s="8"/>
      <c r="I185" s="8"/>
      <c r="J185" s="8"/>
      <c r="K185" s="8"/>
      <c r="L185" s="8"/>
      <c r="M185" s="8"/>
      <c r="N185" s="8"/>
      <c r="O185" s="8"/>
      <c r="P185" s="8"/>
      <c r="Q185" s="8"/>
      <c r="R185" s="8"/>
      <c r="S185" s="8"/>
      <c r="T185" s="8"/>
      <c r="U185" s="8"/>
      <c r="V185" s="8"/>
      <c r="W185" s="8"/>
      <c r="X185" s="8"/>
      <c r="Y185" s="8"/>
      <c r="Z185" s="8"/>
      <c r="AA185" s="8"/>
    </row>
    <row r="186" spans="1:42" ht="12" customHeight="1" x14ac:dyDescent="0.25">
      <c r="A186" s="94" t="s">
        <v>301</v>
      </c>
      <c r="B186" s="178"/>
      <c r="C186" s="177"/>
      <c r="D186" s="8"/>
      <c r="E186" s="8"/>
      <c r="F186" s="8"/>
      <c r="H186" s="8"/>
      <c r="I186" s="8"/>
      <c r="J186" s="8"/>
      <c r="K186" s="8"/>
      <c r="L186" s="8"/>
      <c r="M186" s="8"/>
      <c r="N186" s="8"/>
      <c r="O186" s="8"/>
      <c r="P186" s="8"/>
      <c r="Q186" s="8"/>
      <c r="R186" s="8"/>
      <c r="S186" s="8"/>
      <c r="T186" s="8"/>
      <c r="U186" s="8"/>
      <c r="V186" s="8"/>
      <c r="W186" s="8"/>
      <c r="X186" s="8"/>
      <c r="Y186" s="8"/>
      <c r="Z186" s="8"/>
      <c r="AA186" s="8"/>
    </row>
    <row r="187" spans="1:42" ht="12" customHeight="1" x14ac:dyDescent="0.25">
      <c r="A187" s="15" t="s">
        <v>300</v>
      </c>
      <c r="B187" s="176">
        <v>85937378.430000007</v>
      </c>
      <c r="C187" s="175">
        <f>+B187/B193</f>
        <v>0.97057590262562587</v>
      </c>
      <c r="D187" s="24"/>
      <c r="E187" s="24"/>
      <c r="F187" s="24"/>
      <c r="H187" s="24"/>
      <c r="I187" s="24"/>
      <c r="J187" s="24"/>
      <c r="K187" s="24"/>
      <c r="L187" s="24"/>
      <c r="M187" s="24"/>
      <c r="N187" s="24"/>
      <c r="O187" s="24"/>
      <c r="P187" s="24"/>
      <c r="Q187" s="24"/>
      <c r="R187" s="24"/>
      <c r="S187" s="24"/>
      <c r="T187" s="24"/>
      <c r="U187" s="24"/>
      <c r="V187" s="24"/>
      <c r="W187" s="17"/>
      <c r="X187" s="17"/>
      <c r="Y187" s="17"/>
      <c r="Z187" s="17"/>
      <c r="AA187" s="17"/>
    </row>
    <row r="188" spans="1:42" ht="12" customHeight="1" x14ac:dyDescent="0.25">
      <c r="A188" s="15" t="s">
        <v>299</v>
      </c>
      <c r="B188" s="174">
        <v>0</v>
      </c>
      <c r="C188" s="173">
        <v>0</v>
      </c>
      <c r="D188" s="24"/>
      <c r="E188" s="24"/>
      <c r="F188" s="24"/>
      <c r="H188" s="53"/>
      <c r="I188" s="53"/>
      <c r="J188" s="53"/>
      <c r="K188" s="53"/>
      <c r="L188" s="53"/>
      <c r="M188" s="53"/>
      <c r="N188" s="53"/>
      <c r="O188" s="53"/>
      <c r="P188" s="53"/>
      <c r="Q188" s="53"/>
      <c r="R188" s="53"/>
      <c r="S188" s="53"/>
      <c r="T188" s="53"/>
      <c r="U188" s="53"/>
      <c r="V188" s="53"/>
      <c r="W188" s="17"/>
      <c r="X188" s="17"/>
      <c r="Y188" s="17"/>
      <c r="Z188" s="17"/>
      <c r="AA188" s="17"/>
    </row>
    <row r="189" spans="1:42" ht="12" customHeight="1" x14ac:dyDescent="0.25">
      <c r="A189" s="15" t="s">
        <v>298</v>
      </c>
      <c r="B189" s="174">
        <v>0</v>
      </c>
      <c r="C189" s="173">
        <v>0</v>
      </c>
      <c r="D189" s="24"/>
      <c r="E189" s="24"/>
      <c r="F189" s="24"/>
      <c r="H189" s="53"/>
      <c r="I189" s="53"/>
      <c r="J189" s="53"/>
      <c r="K189" s="53"/>
      <c r="L189" s="53"/>
      <c r="M189" s="53"/>
      <c r="N189" s="53"/>
      <c r="O189" s="53"/>
      <c r="P189" s="53"/>
      <c r="Q189" s="53"/>
      <c r="R189" s="53"/>
      <c r="S189" s="53"/>
      <c r="T189" s="53"/>
      <c r="U189" s="53"/>
      <c r="V189" s="53"/>
      <c r="W189" s="17"/>
      <c r="X189" s="17"/>
      <c r="Y189" s="17"/>
      <c r="Z189" s="17"/>
      <c r="AA189" s="17"/>
    </row>
    <row r="190" spans="1:42" ht="12" customHeight="1" x14ac:dyDescent="0.25">
      <c r="A190" s="15" t="s">
        <v>297</v>
      </c>
      <c r="B190" s="174">
        <v>0</v>
      </c>
      <c r="C190" s="173">
        <v>0</v>
      </c>
      <c r="D190" s="24"/>
      <c r="E190" s="24"/>
      <c r="F190" s="24"/>
      <c r="H190" s="53"/>
      <c r="I190" s="53"/>
      <c r="J190" s="53"/>
      <c r="K190" s="53"/>
      <c r="L190" s="53"/>
      <c r="M190" s="53"/>
      <c r="N190" s="53"/>
      <c r="O190" s="53"/>
      <c r="P190" s="53"/>
      <c r="Q190" s="53"/>
      <c r="R190" s="53"/>
      <c r="S190" s="53"/>
      <c r="T190" s="53"/>
      <c r="U190" s="53"/>
      <c r="V190" s="53"/>
      <c r="W190" s="17"/>
      <c r="X190" s="17"/>
      <c r="Y190" s="17"/>
      <c r="Z190" s="17"/>
      <c r="AA190" s="17"/>
    </row>
    <row r="191" spans="1:42" ht="12" customHeight="1" x14ac:dyDescent="0.25">
      <c r="A191" s="15" t="s">
        <v>296</v>
      </c>
      <c r="B191" s="174">
        <v>2605288.04</v>
      </c>
      <c r="C191" s="175">
        <f>+B191/B193</f>
        <v>2.9424097374373997E-2</v>
      </c>
      <c r="D191" s="24"/>
      <c r="E191" s="24"/>
      <c r="F191" s="24"/>
      <c r="H191" s="24"/>
      <c r="I191" s="24"/>
      <c r="J191" s="24"/>
      <c r="K191" s="24"/>
      <c r="L191" s="24"/>
      <c r="M191" s="24"/>
      <c r="N191" s="24"/>
      <c r="O191" s="24"/>
      <c r="P191" s="24"/>
      <c r="Q191" s="24"/>
      <c r="R191" s="24"/>
      <c r="S191" s="24"/>
      <c r="T191" s="24"/>
      <c r="U191" s="24"/>
      <c r="V191" s="24"/>
      <c r="W191" s="17"/>
      <c r="X191" s="17"/>
      <c r="Y191" s="17"/>
      <c r="Z191" s="17"/>
      <c r="AA191" s="17"/>
    </row>
    <row r="192" spans="1:42" x14ac:dyDescent="0.25">
      <c r="A192" s="15" t="s">
        <v>295</v>
      </c>
      <c r="B192" s="174">
        <v>0</v>
      </c>
      <c r="C192" s="173">
        <v>0</v>
      </c>
      <c r="D192" s="24"/>
      <c r="E192" s="24"/>
      <c r="F192" s="24"/>
      <c r="H192" s="53"/>
      <c r="I192" s="53"/>
      <c r="J192" s="53"/>
      <c r="K192" s="53"/>
      <c r="L192" s="53"/>
      <c r="M192" s="53"/>
      <c r="N192" s="53"/>
      <c r="O192" s="53"/>
      <c r="P192" s="53"/>
      <c r="Q192" s="53"/>
      <c r="R192" s="53"/>
      <c r="S192" s="53"/>
      <c r="T192" s="53"/>
      <c r="U192" s="53"/>
      <c r="V192" s="53"/>
      <c r="W192" s="17"/>
      <c r="X192" s="17"/>
      <c r="Y192" s="17"/>
      <c r="Z192" s="17"/>
      <c r="AA192" s="17"/>
    </row>
    <row r="193" spans="1:42" ht="12" customHeight="1" thickBot="1" x14ac:dyDescent="0.3">
      <c r="A193" s="11" t="s">
        <v>294</v>
      </c>
      <c r="B193" s="172">
        <f>SUM(B187:B192)</f>
        <v>88542666.470000014</v>
      </c>
      <c r="C193" s="171">
        <f>SUM(C187:C192)</f>
        <v>0.99999999999999989</v>
      </c>
      <c r="D193" s="8"/>
      <c r="E193" s="8"/>
      <c r="F193" s="8"/>
      <c r="H193" s="8"/>
      <c r="I193" s="8"/>
      <c r="J193" s="8"/>
      <c r="K193" s="8"/>
      <c r="L193" s="8"/>
      <c r="M193" s="8"/>
      <c r="N193" s="8"/>
      <c r="O193" s="8"/>
      <c r="P193" s="8"/>
      <c r="Q193" s="8"/>
      <c r="R193" s="8"/>
      <c r="S193" s="8"/>
      <c r="T193" s="8"/>
      <c r="U193" s="8"/>
      <c r="V193" s="8"/>
      <c r="W193" s="17"/>
      <c r="X193" s="17"/>
      <c r="Y193" s="17"/>
      <c r="Z193" s="17"/>
      <c r="AA193" s="17"/>
    </row>
    <row r="195" spans="1:42" x14ac:dyDescent="0.25">
      <c r="A195" s="264" t="s">
        <v>293</v>
      </c>
      <c r="B195" s="264"/>
      <c r="C195" s="264"/>
      <c r="D195" s="264"/>
      <c r="E195" s="264"/>
      <c r="F195" s="264"/>
      <c r="G195" s="264"/>
      <c r="H195" s="264"/>
      <c r="I195" s="264"/>
    </row>
    <row r="196" spans="1:42" x14ac:dyDescent="0.25">
      <c r="A196" s="170"/>
      <c r="B196" s="170"/>
      <c r="C196" s="170"/>
      <c r="D196" s="170"/>
      <c r="E196" s="170"/>
      <c r="F196" s="170"/>
      <c r="G196" s="170"/>
      <c r="H196" s="170"/>
      <c r="I196" s="170"/>
    </row>
    <row r="197" spans="1:42" ht="24.75" customHeight="1" x14ac:dyDescent="0.25">
      <c r="A197" s="265" t="s">
        <v>292</v>
      </c>
      <c r="B197" s="265"/>
      <c r="C197" s="265"/>
      <c r="D197" s="265"/>
      <c r="E197" s="265"/>
      <c r="F197" s="265"/>
      <c r="G197" s="265"/>
      <c r="H197" s="265"/>
      <c r="I197" s="26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42" ht="37.5" customHeight="1" x14ac:dyDescent="0.25">
      <c r="A198" s="297" t="s">
        <v>291</v>
      </c>
      <c r="B198" s="297"/>
      <c r="C198" s="297"/>
      <c r="D198" s="297"/>
      <c r="E198" s="297"/>
      <c r="F198" s="297"/>
      <c r="G198" s="297"/>
      <c r="H198" s="297"/>
      <c r="I198" s="297"/>
    </row>
    <row r="201" spans="1:42" x14ac:dyDescent="0.25">
      <c r="A201" s="264" t="s">
        <v>290</v>
      </c>
      <c r="B201" s="264"/>
      <c r="C201" s="264"/>
      <c r="D201" s="264"/>
      <c r="E201" s="264"/>
      <c r="F201" s="264"/>
      <c r="G201" s="264"/>
      <c r="H201" s="264"/>
      <c r="I201" s="264"/>
    </row>
    <row r="202" spans="1:42" x14ac:dyDescent="0.25">
      <c r="A202" s="4" t="s">
        <v>289</v>
      </c>
    </row>
    <row r="203" spans="1:42" ht="12.75" thickBot="1" x14ac:dyDescent="0.3">
      <c r="A203" s="1" t="s">
        <v>288</v>
      </c>
    </row>
    <row r="204" spans="1:42" ht="24.75" thickBot="1" x14ac:dyDescent="0.3">
      <c r="A204" s="96" t="s">
        <v>113</v>
      </c>
      <c r="B204" s="95" t="s">
        <v>287</v>
      </c>
      <c r="C204" s="169" t="s">
        <v>111</v>
      </c>
      <c r="D204" s="7"/>
      <c r="E204" s="7"/>
      <c r="F204" s="7"/>
      <c r="G204" s="7"/>
      <c r="H204" s="7"/>
      <c r="I204" s="7"/>
      <c r="J204" s="7"/>
      <c r="K204" s="7"/>
      <c r="L204" s="17"/>
      <c r="M204" s="16"/>
      <c r="N204" s="17"/>
      <c r="O204" s="17"/>
      <c r="P204" s="17"/>
      <c r="Q204" s="17"/>
      <c r="R204" s="17"/>
      <c r="S204" s="17"/>
      <c r="T204" s="17"/>
      <c r="V204" s="16"/>
      <c r="W204" s="16"/>
      <c r="X204" s="16"/>
      <c r="Y204" s="16"/>
      <c r="Z204" s="16"/>
      <c r="AA204" s="16"/>
      <c r="AB204" s="16"/>
      <c r="AC204" s="16"/>
    </row>
    <row r="205" spans="1:42" ht="12" customHeight="1" x14ac:dyDescent="0.25">
      <c r="A205" s="168"/>
      <c r="B205" s="167"/>
      <c r="C205" s="167"/>
      <c r="D205" s="7"/>
      <c r="E205" s="7"/>
      <c r="F205" s="7"/>
      <c r="G205" s="7"/>
      <c r="H205" s="7"/>
      <c r="I205" s="7"/>
      <c r="J205" s="7"/>
      <c r="K205" s="7"/>
      <c r="L205" s="8"/>
      <c r="M205" s="161"/>
      <c r="N205" s="8"/>
      <c r="O205" s="8"/>
      <c r="P205" s="8"/>
      <c r="Q205" s="8"/>
      <c r="R205" s="8"/>
      <c r="S205" s="8"/>
      <c r="T205" s="8"/>
      <c r="V205" s="161"/>
      <c r="W205" s="161"/>
      <c r="X205" s="161"/>
      <c r="Y205" s="161"/>
      <c r="Z205" s="161"/>
      <c r="AA205" s="161"/>
      <c r="AB205" s="161"/>
      <c r="AC205" s="161"/>
    </row>
    <row r="206" spans="1:42" x14ac:dyDescent="0.25">
      <c r="A206" s="15" t="s">
        <v>109</v>
      </c>
      <c r="B206" s="166">
        <v>0</v>
      </c>
      <c r="C206" s="166">
        <v>0</v>
      </c>
      <c r="D206" s="24"/>
      <c r="E206" s="24"/>
      <c r="F206" s="24"/>
      <c r="G206" s="24"/>
      <c r="H206" s="24"/>
      <c r="I206" s="24"/>
      <c r="J206" s="24"/>
      <c r="K206" s="24"/>
      <c r="L206" s="53"/>
      <c r="M206" s="90"/>
      <c r="N206" s="53"/>
      <c r="O206" s="53"/>
      <c r="P206" s="53"/>
      <c r="Q206" s="53"/>
      <c r="R206" s="53"/>
      <c r="S206" s="53"/>
      <c r="T206" s="53"/>
      <c r="V206" s="90"/>
      <c r="W206" s="90"/>
      <c r="X206" s="90"/>
      <c r="Y206" s="90"/>
      <c r="Z206" s="90"/>
      <c r="AA206" s="90"/>
      <c r="AB206" s="90"/>
      <c r="AC206" s="90"/>
    </row>
    <row r="207" spans="1:42" ht="12" customHeight="1" x14ac:dyDescent="0.25">
      <c r="A207" s="15" t="s">
        <v>108</v>
      </c>
      <c r="B207" s="48">
        <f>B19</f>
        <v>12383559.82</v>
      </c>
      <c r="C207" s="48">
        <v>4884721.04</v>
      </c>
      <c r="D207" s="165"/>
      <c r="E207" s="24"/>
      <c r="F207" s="24"/>
      <c r="G207" s="24"/>
      <c r="H207" s="24"/>
      <c r="I207" s="24"/>
      <c r="J207" s="24"/>
      <c r="K207" s="24"/>
      <c r="L207" s="24"/>
      <c r="M207" s="23"/>
      <c r="N207" s="24"/>
      <c r="O207" s="24"/>
      <c r="P207" s="24"/>
      <c r="Q207" s="24"/>
      <c r="R207" s="24"/>
      <c r="S207" s="24"/>
      <c r="T207" s="24"/>
      <c r="V207" s="23"/>
      <c r="W207" s="23"/>
      <c r="X207" s="23"/>
      <c r="Y207" s="23"/>
      <c r="Z207" s="23"/>
      <c r="AA207" s="23"/>
      <c r="AB207" s="23"/>
      <c r="AC207" s="23"/>
    </row>
    <row r="208" spans="1:42" ht="12" customHeight="1" x14ac:dyDescent="0.25">
      <c r="A208" s="15" t="s">
        <v>107</v>
      </c>
      <c r="B208" s="48">
        <v>0</v>
      </c>
      <c r="C208" s="48">
        <v>0</v>
      </c>
      <c r="D208" s="165"/>
      <c r="E208" s="24"/>
      <c r="F208" s="24"/>
      <c r="G208" s="24"/>
      <c r="H208" s="24"/>
      <c r="I208" s="24"/>
      <c r="J208" s="24"/>
      <c r="K208" s="24"/>
      <c r="L208" s="53"/>
      <c r="M208" s="90"/>
      <c r="N208" s="53"/>
      <c r="O208" s="53"/>
      <c r="P208" s="53"/>
      <c r="Q208" s="53"/>
      <c r="R208" s="53"/>
      <c r="S208" s="53"/>
      <c r="T208" s="53"/>
      <c r="V208" s="90"/>
      <c r="W208" s="90"/>
      <c r="X208" s="90"/>
      <c r="Y208" s="90"/>
      <c r="Z208" s="90"/>
      <c r="AA208" s="90"/>
      <c r="AB208" s="90"/>
      <c r="AC208" s="90"/>
    </row>
    <row r="209" spans="1:34" ht="12" customHeight="1" x14ac:dyDescent="0.25">
      <c r="A209" s="15" t="s">
        <v>106</v>
      </c>
      <c r="B209" s="48">
        <f>B20</f>
        <v>166076.76</v>
      </c>
      <c r="C209" s="48">
        <v>12174102.279999999</v>
      </c>
      <c r="D209" s="165"/>
      <c r="E209" s="24"/>
      <c r="F209" s="24"/>
      <c r="G209" s="24"/>
      <c r="H209" s="24"/>
      <c r="I209" s="24"/>
      <c r="J209" s="24"/>
      <c r="K209" s="24"/>
      <c r="L209" s="24"/>
      <c r="M209" s="90"/>
      <c r="N209" s="24"/>
      <c r="O209" s="24"/>
      <c r="P209" s="24"/>
      <c r="Q209" s="24"/>
      <c r="R209" s="24"/>
      <c r="S209" s="24"/>
      <c r="T209" s="24"/>
      <c r="V209" s="90"/>
      <c r="W209" s="90"/>
      <c r="X209" s="90"/>
      <c r="Y209" s="90"/>
      <c r="Z209" s="90"/>
      <c r="AA209" s="90"/>
      <c r="AB209" s="90"/>
      <c r="AC209" s="90"/>
    </row>
    <row r="210" spans="1:34" ht="12" customHeight="1" x14ac:dyDescent="0.25">
      <c r="A210" s="15" t="s">
        <v>105</v>
      </c>
      <c r="B210" s="48">
        <f>B21</f>
        <v>19000</v>
      </c>
      <c r="C210" s="48">
        <v>1954.68</v>
      </c>
      <c r="D210" s="24"/>
      <c r="E210" s="24"/>
      <c r="F210" s="24"/>
      <c r="G210" s="24"/>
      <c r="H210" s="24"/>
      <c r="I210" s="24"/>
      <c r="J210" s="24"/>
      <c r="K210" s="24"/>
      <c r="L210" s="53"/>
      <c r="M210" s="90"/>
      <c r="N210" s="53"/>
      <c r="O210" s="53"/>
      <c r="P210" s="53"/>
      <c r="Q210" s="53"/>
      <c r="R210" s="53"/>
      <c r="S210" s="53"/>
      <c r="T210" s="53"/>
      <c r="V210" s="90"/>
      <c r="W210" s="90"/>
      <c r="X210" s="90"/>
      <c r="Y210" s="90"/>
      <c r="Z210" s="90"/>
      <c r="AA210" s="90"/>
      <c r="AB210" s="90"/>
      <c r="AC210" s="90"/>
    </row>
    <row r="211" spans="1:34" ht="12" customHeight="1" x14ac:dyDescent="0.25">
      <c r="A211" s="15" t="s">
        <v>286</v>
      </c>
      <c r="B211" s="48">
        <v>0</v>
      </c>
      <c r="C211" s="48">
        <v>0</v>
      </c>
      <c r="D211" s="24"/>
      <c r="E211" s="24"/>
      <c r="F211" s="24"/>
      <c r="G211" s="24"/>
      <c r="H211" s="24"/>
      <c r="I211" s="24"/>
      <c r="J211" s="24"/>
      <c r="K211" s="24"/>
      <c r="L211" s="53"/>
      <c r="M211" s="90"/>
      <c r="N211" s="53"/>
      <c r="O211" s="53"/>
      <c r="P211" s="53"/>
      <c r="Q211" s="53"/>
      <c r="R211" s="53"/>
      <c r="S211" s="53"/>
      <c r="T211" s="53"/>
      <c r="V211" s="90"/>
      <c r="W211" s="90"/>
      <c r="X211" s="90"/>
      <c r="Y211" s="90"/>
      <c r="Z211" s="90"/>
      <c r="AA211" s="90"/>
      <c r="AB211" s="90"/>
      <c r="AC211" s="90"/>
    </row>
    <row r="212" spans="1:34" ht="12" customHeight="1" x14ac:dyDescent="0.25">
      <c r="A212" s="15" t="s">
        <v>103</v>
      </c>
      <c r="B212" s="48">
        <v>0</v>
      </c>
      <c r="C212" s="48">
        <v>0</v>
      </c>
      <c r="D212" s="24"/>
      <c r="E212" s="24"/>
      <c r="F212" s="24"/>
      <c r="G212" s="24"/>
      <c r="H212" s="24"/>
      <c r="I212" s="24"/>
      <c r="J212" s="24"/>
      <c r="K212" s="24"/>
      <c r="L212" s="53"/>
      <c r="M212" s="90"/>
      <c r="N212" s="53"/>
      <c r="O212" s="53"/>
      <c r="P212" s="53"/>
      <c r="Q212" s="53"/>
      <c r="R212" s="53"/>
      <c r="S212" s="53"/>
      <c r="T212" s="53"/>
      <c r="V212" s="90"/>
      <c r="W212" s="90"/>
      <c r="X212" s="90"/>
      <c r="Y212" s="90"/>
      <c r="Z212" s="90"/>
      <c r="AA212" s="90"/>
      <c r="AB212" s="90"/>
      <c r="AC212" s="90"/>
    </row>
    <row r="213" spans="1:34" ht="12" customHeight="1" thickBot="1" x14ac:dyDescent="0.3">
      <c r="A213" s="11" t="s">
        <v>285</v>
      </c>
      <c r="B213" s="41">
        <f>SUM(B207:B212)</f>
        <v>12568636.58</v>
      </c>
      <c r="C213" s="22">
        <f>SUM(C206:C212)</f>
        <v>17060778</v>
      </c>
      <c r="D213" s="8"/>
      <c r="E213" s="8"/>
      <c r="F213" s="8"/>
      <c r="G213" s="8"/>
      <c r="H213" s="8"/>
      <c r="I213" s="8"/>
      <c r="J213" s="8"/>
      <c r="K213" s="8"/>
      <c r="L213" s="8"/>
      <c r="M213" s="21"/>
      <c r="N213" s="8"/>
      <c r="O213" s="8"/>
      <c r="P213" s="8"/>
      <c r="Q213" s="8"/>
      <c r="R213" s="8"/>
      <c r="S213" s="8"/>
      <c r="T213" s="8"/>
      <c r="V213" s="21"/>
      <c r="W213" s="21"/>
      <c r="X213" s="21"/>
      <c r="Y213" s="21"/>
      <c r="Z213" s="21"/>
      <c r="AA213" s="21"/>
      <c r="AB213" s="21"/>
      <c r="AC213" s="21"/>
    </row>
    <row r="215" spans="1:34" ht="12.75" thickBot="1" x14ac:dyDescent="0.3">
      <c r="A215" s="1" t="s">
        <v>284</v>
      </c>
    </row>
    <row r="216" spans="1:34" ht="24.75" customHeight="1" thickBot="1" x14ac:dyDescent="0.3">
      <c r="A216" s="164" t="s">
        <v>113</v>
      </c>
      <c r="B216" s="163" t="s">
        <v>112</v>
      </c>
      <c r="C216" s="162" t="s">
        <v>111</v>
      </c>
      <c r="D216" s="8"/>
      <c r="E216" s="8"/>
      <c r="F216" s="8"/>
      <c r="G216" s="8"/>
      <c r="H216" s="8"/>
      <c r="I216" s="8"/>
      <c r="J216" s="8"/>
      <c r="K216" s="8"/>
      <c r="L216" s="8"/>
      <c r="M216" s="8"/>
      <c r="N216" s="8"/>
      <c r="O216" s="8"/>
      <c r="P216" s="8"/>
      <c r="Q216" s="161"/>
      <c r="R216" s="8"/>
      <c r="S216" s="8"/>
      <c r="T216" s="8"/>
      <c r="U216" s="8"/>
      <c r="V216" s="8"/>
      <c r="W216" s="8"/>
      <c r="Y216" s="161"/>
      <c r="Z216" s="161"/>
      <c r="AA216" s="161"/>
      <c r="AB216" s="161"/>
      <c r="AC216" s="161"/>
      <c r="AD216" s="161"/>
      <c r="AE216" s="161"/>
      <c r="AF216" s="161"/>
      <c r="AG216" s="161"/>
      <c r="AH216" s="161"/>
    </row>
    <row r="217" spans="1:34" s="97" customFormat="1" ht="12" customHeight="1" x14ac:dyDescent="0.25">
      <c r="A217" s="160" t="s">
        <v>283</v>
      </c>
      <c r="B217" s="159">
        <v>8706265</v>
      </c>
      <c r="C217" s="158">
        <v>-1456382</v>
      </c>
      <c r="D217" s="157"/>
      <c r="E217" s="157"/>
      <c r="F217" s="157"/>
      <c r="G217" s="157"/>
      <c r="H217" s="157"/>
      <c r="I217" s="157"/>
      <c r="J217" s="157"/>
      <c r="K217" s="157"/>
      <c r="L217" s="157"/>
      <c r="M217" s="157"/>
      <c r="N217" s="157"/>
      <c r="O217" s="157"/>
      <c r="P217" s="157"/>
      <c r="Q217" s="156"/>
      <c r="R217" s="155"/>
      <c r="S217" s="155"/>
      <c r="T217" s="155"/>
      <c r="U217" s="155"/>
      <c r="V217" s="155"/>
      <c r="W217" s="154"/>
      <c r="Y217" s="153"/>
      <c r="Z217" s="153"/>
      <c r="AA217" s="153"/>
      <c r="AB217" s="153"/>
      <c r="AC217" s="153"/>
      <c r="AD217" s="153"/>
      <c r="AE217" s="153"/>
      <c r="AF217" s="153"/>
      <c r="AG217" s="153"/>
      <c r="AH217" s="153"/>
    </row>
    <row r="218" spans="1:34" ht="25.5" customHeight="1" x14ac:dyDescent="0.25">
      <c r="A218" s="87" t="s">
        <v>282</v>
      </c>
      <c r="B218" s="48"/>
      <c r="C218" s="126"/>
      <c r="D218" s="8"/>
      <c r="E218" s="8"/>
      <c r="F218" s="8"/>
      <c r="G218" s="8"/>
      <c r="H218" s="8"/>
      <c r="I218" s="8"/>
      <c r="J218" s="8"/>
      <c r="K218" s="8"/>
      <c r="L218" s="8"/>
      <c r="M218" s="8"/>
      <c r="N218" s="8"/>
      <c r="O218" s="8"/>
      <c r="P218" s="24"/>
      <c r="Q218" s="23"/>
      <c r="R218" s="24"/>
      <c r="S218" s="24"/>
      <c r="T218" s="24"/>
      <c r="U218" s="24"/>
      <c r="V218" s="24"/>
      <c r="W218" s="24"/>
      <c r="Y218" s="23"/>
      <c r="Z218" s="23"/>
      <c r="AA218" s="23"/>
      <c r="AB218" s="23"/>
      <c r="AC218" s="23"/>
      <c r="AD218" s="23"/>
      <c r="AE218" s="23"/>
      <c r="AF218" s="23"/>
      <c r="AG218" s="23"/>
      <c r="AH218" s="23"/>
    </row>
    <row r="219" spans="1:34" ht="12" customHeight="1" x14ac:dyDescent="0.25">
      <c r="A219" s="15" t="s">
        <v>281</v>
      </c>
      <c r="B219" s="48">
        <v>2604955.37</v>
      </c>
      <c r="C219" s="150">
        <v>4547921.67</v>
      </c>
      <c r="D219" s="24"/>
      <c r="E219" s="24"/>
      <c r="F219" s="24"/>
      <c r="G219" s="24"/>
      <c r="H219" s="24"/>
      <c r="I219" s="24"/>
      <c r="J219" s="24"/>
      <c r="K219" s="24"/>
      <c r="L219" s="24"/>
      <c r="M219" s="24"/>
      <c r="N219" s="24"/>
      <c r="O219" s="24"/>
      <c r="P219" s="24"/>
      <c r="Q219" s="23"/>
      <c r="R219" s="24"/>
      <c r="S219" s="24"/>
      <c r="T219" s="24"/>
      <c r="U219" s="24"/>
      <c r="V219" s="24"/>
      <c r="W219" s="24"/>
      <c r="Y219" s="23"/>
      <c r="Z219" s="23"/>
      <c r="AA219" s="23"/>
      <c r="AB219" s="23"/>
      <c r="AC219" s="23"/>
      <c r="AD219" s="23"/>
      <c r="AE219" s="23"/>
      <c r="AF219" s="23"/>
      <c r="AG219" s="23"/>
      <c r="AH219" s="23"/>
    </row>
    <row r="220" spans="1:34" x14ac:dyDescent="0.25">
      <c r="A220" s="15" t="s">
        <v>280</v>
      </c>
      <c r="B220" s="48">
        <v>0</v>
      </c>
      <c r="C220" s="152">
        <v>0</v>
      </c>
      <c r="D220" s="24"/>
      <c r="E220" s="24"/>
      <c r="F220" s="24"/>
      <c r="G220" s="24"/>
      <c r="H220" s="24"/>
      <c r="I220" s="24"/>
      <c r="J220" s="24"/>
      <c r="K220" s="24"/>
      <c r="L220" s="24"/>
      <c r="M220" s="24"/>
      <c r="N220" s="24"/>
      <c r="O220" s="24"/>
      <c r="P220" s="53"/>
      <c r="Q220" s="90"/>
      <c r="R220" s="53"/>
      <c r="S220" s="53"/>
      <c r="T220" s="53"/>
      <c r="U220" s="53"/>
      <c r="V220" s="53"/>
      <c r="W220" s="53"/>
      <c r="Y220" s="90"/>
      <c r="Z220" s="90"/>
      <c r="AA220" s="90"/>
      <c r="AB220" s="90"/>
      <c r="AC220" s="90"/>
      <c r="AD220" s="90"/>
      <c r="AE220" s="90"/>
      <c r="AF220" s="90"/>
      <c r="AG220" s="90"/>
      <c r="AH220" s="90"/>
    </row>
    <row r="221" spans="1:34" ht="12" customHeight="1" x14ac:dyDescent="0.25">
      <c r="A221" s="15" t="s">
        <v>279</v>
      </c>
      <c r="B221" s="48">
        <v>0</v>
      </c>
      <c r="C221" s="152">
        <v>78868</v>
      </c>
      <c r="D221" s="24"/>
      <c r="E221" s="24"/>
      <c r="F221" s="24"/>
      <c r="G221" s="24"/>
      <c r="H221" s="24"/>
      <c r="I221" s="24"/>
      <c r="J221" s="24"/>
      <c r="K221" s="24"/>
      <c r="L221" s="24"/>
      <c r="M221" s="24"/>
      <c r="N221" s="24"/>
      <c r="O221" s="24"/>
      <c r="P221" s="53"/>
      <c r="Q221" s="90"/>
      <c r="R221" s="53"/>
      <c r="S221" s="53"/>
      <c r="T221" s="53"/>
      <c r="U221" s="53"/>
      <c r="V221" s="53"/>
      <c r="W221" s="53"/>
      <c r="Y221" s="90"/>
      <c r="Z221" s="90"/>
      <c r="AA221" s="90"/>
      <c r="AB221" s="90"/>
      <c r="AC221" s="90"/>
      <c r="AD221" s="90"/>
      <c r="AE221" s="90"/>
      <c r="AF221" s="90"/>
      <c r="AG221" s="90"/>
      <c r="AH221" s="90"/>
    </row>
    <row r="222" spans="1:34" ht="12" customHeight="1" x14ac:dyDescent="0.25">
      <c r="A222" s="15" t="s">
        <v>278</v>
      </c>
      <c r="B222" s="48">
        <v>0</v>
      </c>
      <c r="C222" s="152">
        <v>0</v>
      </c>
      <c r="D222" s="24"/>
      <c r="E222" s="24"/>
      <c r="F222" s="24"/>
      <c r="G222" s="24"/>
      <c r="H222" s="24"/>
      <c r="I222" s="24"/>
      <c r="J222" s="24"/>
      <c r="K222" s="24"/>
      <c r="L222" s="24"/>
      <c r="M222" s="24"/>
      <c r="N222" s="24"/>
      <c r="O222" s="24"/>
      <c r="P222" s="53"/>
      <c r="Q222" s="90"/>
      <c r="R222" s="53"/>
      <c r="S222" s="53"/>
      <c r="T222" s="53"/>
      <c r="U222" s="53"/>
      <c r="V222" s="53"/>
      <c r="W222" s="53"/>
      <c r="Y222" s="90"/>
      <c r="Z222" s="90"/>
      <c r="AA222" s="90"/>
      <c r="AB222" s="90"/>
      <c r="AC222" s="90"/>
      <c r="AD222" s="90"/>
      <c r="AE222" s="90"/>
      <c r="AF222" s="90"/>
      <c r="AG222" s="90"/>
      <c r="AH222" s="90"/>
    </row>
    <row r="223" spans="1:34" x14ac:dyDescent="0.25">
      <c r="A223" s="15" t="s">
        <v>277</v>
      </c>
      <c r="B223" s="48">
        <v>332.67</v>
      </c>
      <c r="C223" s="152">
        <v>14.97</v>
      </c>
      <c r="D223" s="84"/>
      <c r="E223" s="84"/>
      <c r="F223" s="24"/>
      <c r="G223" s="24"/>
      <c r="H223" s="24"/>
      <c r="I223" s="24"/>
      <c r="J223" s="24"/>
      <c r="K223" s="24"/>
      <c r="L223" s="24"/>
      <c r="M223" s="24"/>
      <c r="N223" s="24"/>
      <c r="O223" s="24"/>
      <c r="P223" s="151"/>
      <c r="Q223" s="90"/>
      <c r="R223" s="151"/>
      <c r="S223" s="151"/>
      <c r="T223" s="151"/>
      <c r="U223" s="151"/>
      <c r="V223" s="151"/>
      <c r="W223" s="151"/>
      <c r="Y223" s="90"/>
      <c r="Z223" s="90"/>
      <c r="AA223" s="90"/>
      <c r="AB223" s="90"/>
      <c r="AC223" s="90"/>
      <c r="AD223" s="90"/>
      <c r="AE223" s="90"/>
      <c r="AF223" s="90"/>
      <c r="AG223" s="90"/>
      <c r="AH223" s="90"/>
    </row>
    <row r="224" spans="1:34" ht="12" customHeight="1" x14ac:dyDescent="0.25">
      <c r="A224" s="15" t="s">
        <v>276</v>
      </c>
      <c r="B224" s="48">
        <v>15748981</v>
      </c>
      <c r="C224" s="150">
        <v>0</v>
      </c>
      <c r="D224" s="24"/>
      <c r="E224" s="24"/>
      <c r="F224" s="24"/>
      <c r="G224" s="24"/>
      <c r="H224" s="24"/>
      <c r="I224" s="24"/>
      <c r="J224" s="24"/>
      <c r="K224" s="24"/>
      <c r="L224" s="24"/>
      <c r="M224" s="24"/>
      <c r="N224" s="24"/>
      <c r="O224" s="24"/>
      <c r="P224" s="24"/>
      <c r="Q224" s="23"/>
      <c r="R224" s="24"/>
      <c r="S224" s="24"/>
      <c r="T224" s="24"/>
      <c r="U224" s="24"/>
      <c r="V224" s="24"/>
      <c r="W224" s="24"/>
      <c r="Y224" s="23"/>
      <c r="Z224" s="23"/>
      <c r="AA224" s="23"/>
      <c r="AB224" s="23"/>
      <c r="AC224" s="23"/>
      <c r="AD224" s="23"/>
      <c r="AE224" s="23"/>
      <c r="AF224" s="23"/>
      <c r="AG224" s="23"/>
      <c r="AH224" s="23"/>
    </row>
    <row r="225" spans="1:39" x14ac:dyDescent="0.25">
      <c r="A225" s="15" t="s">
        <v>275</v>
      </c>
      <c r="B225" s="48">
        <v>3</v>
      </c>
      <c r="C225" s="149">
        <v>0</v>
      </c>
      <c r="D225" s="24"/>
      <c r="E225" s="24"/>
      <c r="F225" s="24"/>
      <c r="G225" s="24"/>
      <c r="H225" s="24"/>
      <c r="I225" s="24"/>
      <c r="J225" s="24"/>
      <c r="K225" s="24"/>
      <c r="L225" s="24"/>
      <c r="M225" s="24"/>
      <c r="N225" s="24"/>
      <c r="O225" s="24"/>
      <c r="P225" s="85"/>
      <c r="Q225" s="90"/>
      <c r="R225" s="85"/>
      <c r="S225" s="85"/>
      <c r="T225" s="85"/>
      <c r="U225" s="85"/>
      <c r="V225" s="85"/>
      <c r="W225" s="85"/>
      <c r="Y225" s="90"/>
      <c r="Z225" s="90"/>
      <c r="AA225" s="90"/>
      <c r="AB225" s="90"/>
      <c r="AC225" s="90"/>
      <c r="AD225" s="90"/>
      <c r="AE225" s="90"/>
      <c r="AF225" s="90"/>
      <c r="AG225" s="90"/>
      <c r="AH225" s="90"/>
    </row>
    <row r="226" spans="1:39" x14ac:dyDescent="0.25">
      <c r="A226" s="148"/>
      <c r="B226" s="147"/>
      <c r="C226" s="146"/>
      <c r="D226" s="24"/>
      <c r="E226" s="24"/>
      <c r="F226" s="24"/>
      <c r="G226" s="24"/>
      <c r="H226" s="24"/>
      <c r="I226" s="24"/>
      <c r="J226" s="24"/>
      <c r="K226" s="24"/>
      <c r="L226" s="24"/>
      <c r="M226" s="24"/>
      <c r="N226" s="24"/>
      <c r="O226" s="24"/>
      <c r="P226" s="85"/>
      <c r="Q226" s="90"/>
      <c r="R226" s="85"/>
      <c r="S226" s="85"/>
      <c r="T226" s="85"/>
      <c r="U226" s="85"/>
      <c r="V226" s="85"/>
      <c r="W226" s="85"/>
      <c r="Y226" s="90"/>
      <c r="Z226" s="90"/>
      <c r="AA226" s="90"/>
      <c r="AB226" s="90"/>
      <c r="AC226" s="90"/>
      <c r="AD226" s="90"/>
      <c r="AE226" s="90"/>
      <c r="AF226" s="90"/>
      <c r="AG226" s="90"/>
      <c r="AH226" s="90"/>
    </row>
    <row r="227" spans="1:39" ht="12" customHeight="1" thickBot="1" x14ac:dyDescent="0.3">
      <c r="A227" s="11" t="s">
        <v>274</v>
      </c>
      <c r="B227" s="145">
        <f>B217-B224+B219+B223+B221</f>
        <v>-4437427.96</v>
      </c>
      <c r="C227" s="22">
        <f>SUM(C217:C225)</f>
        <v>3170422.64</v>
      </c>
      <c r="D227" s="144"/>
      <c r="E227" s="82"/>
      <c r="F227" s="8"/>
      <c r="G227" s="8"/>
      <c r="H227" s="8"/>
      <c r="I227" s="8"/>
      <c r="J227" s="8"/>
      <c r="K227" s="8"/>
      <c r="L227" s="8"/>
      <c r="M227" s="8"/>
      <c r="N227" s="8"/>
      <c r="O227" s="8"/>
      <c r="P227" s="8"/>
      <c r="Q227" s="21"/>
      <c r="R227" s="8"/>
      <c r="S227" s="8"/>
      <c r="T227" s="8"/>
      <c r="U227" s="8"/>
      <c r="V227" s="8"/>
      <c r="W227" s="8"/>
      <c r="Y227" s="21"/>
      <c r="Z227" s="21"/>
      <c r="AA227" s="21"/>
      <c r="AB227" s="21"/>
      <c r="AC227" s="21"/>
      <c r="AD227" s="21"/>
      <c r="AE227" s="21"/>
      <c r="AF227" s="21"/>
      <c r="AG227" s="21"/>
      <c r="AH227" s="21"/>
    </row>
    <row r="228" spans="1:39" ht="12" customHeight="1" x14ac:dyDescent="0.25">
      <c r="A228" s="8"/>
      <c r="B228" s="38"/>
      <c r="C228" s="122"/>
      <c r="D228" s="8"/>
      <c r="E228" s="8"/>
      <c r="F228" s="8"/>
      <c r="G228" s="8"/>
      <c r="H228" s="8"/>
      <c r="I228" s="8"/>
      <c r="J228" s="8"/>
      <c r="K228" s="8"/>
      <c r="L228" s="8"/>
      <c r="M228" s="8"/>
      <c r="N228" s="8"/>
      <c r="O228" s="8"/>
      <c r="P228" s="8"/>
      <c r="Q228" s="21"/>
      <c r="R228" s="8"/>
      <c r="S228" s="8"/>
      <c r="T228" s="8"/>
      <c r="U228" s="8"/>
      <c r="V228" s="8"/>
      <c r="W228" s="8"/>
      <c r="Y228" s="21"/>
      <c r="Z228" s="21"/>
      <c r="AA228" s="21"/>
      <c r="AB228" s="21"/>
      <c r="AC228" s="21"/>
      <c r="AD228" s="21"/>
      <c r="AE228" s="21"/>
      <c r="AF228" s="21"/>
      <c r="AG228" s="21"/>
      <c r="AH228" s="21"/>
    </row>
    <row r="229" spans="1:39" ht="12.75" thickBot="1" x14ac:dyDescent="0.3">
      <c r="A229" s="4" t="s">
        <v>273</v>
      </c>
    </row>
    <row r="230" spans="1:39" ht="23.25" customHeight="1" thickBot="1" x14ac:dyDescent="0.3">
      <c r="A230" s="298" t="s">
        <v>272</v>
      </c>
      <c r="B230" s="299"/>
      <c r="C230" s="300"/>
      <c r="D230" s="6"/>
      <c r="E230" s="6"/>
      <c r="F230" s="6"/>
      <c r="G230" s="6"/>
      <c r="I230" s="8"/>
      <c r="J230" s="8"/>
      <c r="K230" s="8"/>
      <c r="L230" s="8"/>
      <c r="M230" s="8"/>
      <c r="N230" s="8"/>
      <c r="O230" s="8"/>
      <c r="P230" s="8"/>
      <c r="Q230" s="8"/>
      <c r="R230" s="8"/>
      <c r="S230" s="8"/>
      <c r="T230" s="8"/>
      <c r="U230" s="8"/>
      <c r="V230" s="8"/>
      <c r="W230" s="8"/>
      <c r="X230" s="8"/>
      <c r="Y230" s="8"/>
      <c r="Z230" s="6"/>
      <c r="AA230" s="6"/>
      <c r="AB230" s="6"/>
      <c r="AC230" s="6"/>
      <c r="AD230" s="6"/>
      <c r="AE230" s="6"/>
      <c r="AF230" s="136"/>
      <c r="AG230" s="136"/>
      <c r="AH230" s="136"/>
      <c r="AI230" s="136"/>
      <c r="AJ230" s="136"/>
      <c r="AK230" s="136"/>
      <c r="AL230" s="136"/>
      <c r="AM230" s="136"/>
    </row>
    <row r="231" spans="1:39" ht="12" customHeight="1" x14ac:dyDescent="0.25">
      <c r="A231" s="94" t="s">
        <v>271</v>
      </c>
      <c r="B231" s="134"/>
      <c r="C231" s="143">
        <v>97248931.239999995</v>
      </c>
      <c r="D231" s="6"/>
      <c r="E231" s="6"/>
      <c r="F231" s="6"/>
      <c r="G231" s="6"/>
      <c r="I231" s="8"/>
      <c r="J231" s="8"/>
      <c r="K231" s="8"/>
      <c r="L231" s="8"/>
      <c r="M231" s="8"/>
      <c r="N231" s="8"/>
      <c r="O231" s="8"/>
      <c r="P231" s="8"/>
      <c r="Q231" s="8"/>
      <c r="R231" s="8"/>
      <c r="S231" s="8"/>
      <c r="T231" s="8"/>
      <c r="U231" s="8"/>
      <c r="V231" s="8"/>
      <c r="W231" s="8"/>
      <c r="X231" s="8"/>
      <c r="Y231" s="8"/>
      <c r="Z231" s="6"/>
      <c r="AA231" s="6"/>
      <c r="AB231" s="6"/>
      <c r="AC231" s="6"/>
      <c r="AD231" s="6"/>
      <c r="AE231" s="6"/>
      <c r="AF231" s="136"/>
      <c r="AG231" s="136"/>
      <c r="AH231" s="136"/>
      <c r="AI231" s="136"/>
      <c r="AJ231" s="136"/>
      <c r="AK231" s="136"/>
      <c r="AL231" s="136"/>
      <c r="AM231" s="136"/>
    </row>
    <row r="232" spans="1:39" ht="12" customHeight="1" x14ac:dyDescent="0.25">
      <c r="A232" s="87" t="s">
        <v>270</v>
      </c>
      <c r="B232" s="48"/>
      <c r="C232" s="129">
        <f>SUM(B233:B238)</f>
        <v>0.26</v>
      </c>
      <c r="D232" s="23"/>
      <c r="E232" s="23"/>
      <c r="F232" s="23"/>
      <c r="G232" s="23"/>
      <c r="I232" s="8"/>
      <c r="J232" s="8"/>
      <c r="K232" s="8"/>
      <c r="L232" s="8"/>
      <c r="M232" s="8"/>
      <c r="N232" s="8"/>
      <c r="O232" s="8"/>
      <c r="P232" s="8"/>
      <c r="Q232" s="8"/>
      <c r="R232" s="8"/>
      <c r="S232" s="8"/>
      <c r="T232" s="8"/>
      <c r="U232" s="8"/>
      <c r="V232" s="8"/>
      <c r="W232" s="8"/>
      <c r="X232" s="8"/>
      <c r="Y232" s="8"/>
      <c r="Z232" s="23"/>
      <c r="AA232" s="23"/>
      <c r="AB232" s="23"/>
      <c r="AC232" s="23"/>
      <c r="AD232" s="23"/>
      <c r="AE232" s="23"/>
      <c r="AF232" s="88"/>
      <c r="AG232" s="88"/>
      <c r="AH232" s="88"/>
      <c r="AI232" s="88"/>
      <c r="AJ232" s="88"/>
      <c r="AK232" s="88"/>
      <c r="AL232" s="88"/>
      <c r="AM232" s="88"/>
    </row>
    <row r="233" spans="1:39" x14ac:dyDescent="0.25">
      <c r="A233" s="15" t="s">
        <v>269</v>
      </c>
      <c r="B233" s="48">
        <v>0</v>
      </c>
      <c r="C233" s="140"/>
      <c r="D233" s="90"/>
      <c r="E233" s="90"/>
      <c r="F233" s="90"/>
      <c r="G233" s="90"/>
      <c r="I233" s="24"/>
      <c r="J233" s="24"/>
      <c r="K233" s="24"/>
      <c r="L233" s="24"/>
      <c r="M233" s="24"/>
      <c r="N233" s="24"/>
      <c r="O233" s="24"/>
      <c r="P233" s="24"/>
      <c r="Q233" s="24"/>
      <c r="R233" s="24"/>
      <c r="S233" s="24"/>
      <c r="T233" s="24"/>
      <c r="U233" s="24"/>
      <c r="V233" s="24"/>
      <c r="W233" s="24"/>
      <c r="X233" s="24"/>
      <c r="Y233" s="24"/>
      <c r="Z233" s="90"/>
      <c r="AA233" s="90"/>
      <c r="AB233" s="90"/>
      <c r="AC233" s="90"/>
      <c r="AD233" s="90"/>
      <c r="AE233" s="90"/>
      <c r="AF233" s="6"/>
      <c r="AG233" s="6"/>
      <c r="AH233" s="6"/>
      <c r="AI233" s="6"/>
      <c r="AJ233" s="6"/>
      <c r="AK233" s="6"/>
      <c r="AL233" s="6"/>
      <c r="AM233" s="6"/>
    </row>
    <row r="234" spans="1:39" ht="12" customHeight="1" x14ac:dyDescent="0.25">
      <c r="A234" s="15" t="s">
        <v>268</v>
      </c>
      <c r="B234" s="48">
        <v>0</v>
      </c>
      <c r="C234" s="140"/>
      <c r="D234" s="23"/>
      <c r="E234" s="23"/>
      <c r="F234" s="23"/>
      <c r="G234" s="23"/>
      <c r="I234" s="24"/>
      <c r="J234" s="24"/>
      <c r="K234" s="24"/>
      <c r="L234" s="24"/>
      <c r="M234" s="24"/>
      <c r="N234" s="24"/>
      <c r="O234" s="24"/>
      <c r="P234" s="24"/>
      <c r="Q234" s="24"/>
      <c r="R234" s="24"/>
      <c r="S234" s="24"/>
      <c r="T234" s="24"/>
      <c r="U234" s="24"/>
      <c r="V234" s="24"/>
      <c r="W234" s="24"/>
      <c r="X234" s="24"/>
      <c r="Y234" s="24"/>
      <c r="Z234" s="23"/>
      <c r="AA234" s="23"/>
      <c r="AB234" s="23"/>
      <c r="AC234" s="23"/>
      <c r="AD234" s="23"/>
      <c r="AE234" s="23"/>
      <c r="AF234" s="6"/>
      <c r="AG234" s="6"/>
      <c r="AH234" s="6"/>
      <c r="AI234" s="6"/>
      <c r="AJ234" s="6"/>
      <c r="AK234" s="6"/>
      <c r="AL234" s="6"/>
      <c r="AM234" s="6"/>
    </row>
    <row r="235" spans="1:39" ht="12" customHeight="1" x14ac:dyDescent="0.25">
      <c r="A235" s="15" t="s">
        <v>267</v>
      </c>
      <c r="B235" s="48">
        <v>0</v>
      </c>
      <c r="C235" s="140"/>
      <c r="D235" s="90"/>
      <c r="E235" s="90"/>
      <c r="F235" s="90"/>
      <c r="G235" s="90"/>
      <c r="I235" s="24"/>
      <c r="J235" s="24"/>
      <c r="K235" s="24"/>
      <c r="L235" s="24"/>
      <c r="M235" s="24"/>
      <c r="N235" s="24"/>
      <c r="O235" s="24"/>
      <c r="P235" s="24"/>
      <c r="Q235" s="24"/>
      <c r="R235" s="24"/>
      <c r="S235" s="24"/>
      <c r="T235" s="24"/>
      <c r="U235" s="24"/>
      <c r="V235" s="24"/>
      <c r="W235" s="24"/>
      <c r="X235" s="24"/>
      <c r="Y235" s="24"/>
      <c r="Z235" s="90"/>
      <c r="AA235" s="90"/>
      <c r="AB235" s="90"/>
      <c r="AC235" s="90"/>
      <c r="AD235" s="90"/>
      <c r="AE235" s="90"/>
      <c r="AF235" s="6"/>
      <c r="AG235" s="6"/>
      <c r="AH235" s="6"/>
      <c r="AI235" s="6"/>
      <c r="AJ235" s="6"/>
      <c r="AK235" s="6"/>
      <c r="AL235" s="6"/>
      <c r="AM235" s="6"/>
    </row>
    <row r="236" spans="1:39" ht="12" customHeight="1" x14ac:dyDescent="0.25">
      <c r="A236" s="15" t="s">
        <v>266</v>
      </c>
      <c r="B236" s="48">
        <v>0</v>
      </c>
      <c r="C236" s="140"/>
      <c r="D236" s="90"/>
      <c r="E236" s="90"/>
      <c r="F236" s="90"/>
      <c r="G236" s="90"/>
      <c r="I236" s="24"/>
      <c r="J236" s="24"/>
      <c r="K236" s="24"/>
      <c r="L236" s="24"/>
      <c r="M236" s="24"/>
      <c r="N236" s="24"/>
      <c r="O236" s="24"/>
      <c r="P236" s="24"/>
      <c r="Q236" s="24"/>
      <c r="R236" s="24"/>
      <c r="S236" s="24"/>
      <c r="T236" s="24"/>
      <c r="U236" s="24"/>
      <c r="V236" s="24"/>
      <c r="W236" s="24"/>
      <c r="X236" s="24"/>
      <c r="Y236" s="24"/>
      <c r="Z236" s="90"/>
      <c r="AA236" s="90"/>
      <c r="AB236" s="90"/>
      <c r="AC236" s="90"/>
      <c r="AD236" s="90"/>
      <c r="AE236" s="90"/>
      <c r="AF236" s="6"/>
      <c r="AG236" s="6"/>
      <c r="AH236" s="6"/>
      <c r="AI236" s="6"/>
      <c r="AJ236" s="6"/>
      <c r="AK236" s="6"/>
      <c r="AL236" s="6"/>
      <c r="AM236" s="6"/>
    </row>
    <row r="237" spans="1:39" ht="12" customHeight="1" x14ac:dyDescent="0.25">
      <c r="A237" s="15" t="s">
        <v>265</v>
      </c>
      <c r="B237" s="48">
        <v>0.26</v>
      </c>
      <c r="C237" s="140"/>
      <c r="D237" s="88"/>
      <c r="E237" s="88"/>
      <c r="F237" s="88"/>
      <c r="G237" s="88"/>
      <c r="I237" s="24"/>
      <c r="J237" s="24"/>
      <c r="K237" s="24"/>
      <c r="L237" s="24"/>
      <c r="M237" s="24"/>
      <c r="N237" s="24"/>
      <c r="O237" s="24"/>
      <c r="P237" s="24"/>
      <c r="Q237" s="24"/>
      <c r="R237" s="24"/>
      <c r="S237" s="24"/>
      <c r="T237" s="24"/>
      <c r="U237" s="24"/>
      <c r="V237" s="24"/>
      <c r="W237" s="24"/>
      <c r="X237" s="24"/>
      <c r="Y237" s="24"/>
      <c r="Z237" s="88"/>
      <c r="AA237" s="88"/>
      <c r="AB237" s="88"/>
      <c r="AC237" s="88"/>
      <c r="AD237" s="88"/>
      <c r="AE237" s="88"/>
      <c r="AF237" s="6"/>
      <c r="AG237" s="6"/>
      <c r="AH237" s="6"/>
      <c r="AI237" s="6"/>
      <c r="AJ237" s="6"/>
      <c r="AK237" s="6"/>
      <c r="AL237" s="6"/>
      <c r="AM237" s="6"/>
    </row>
    <row r="238" spans="1:39" ht="12" customHeight="1" x14ac:dyDescent="0.25">
      <c r="A238" s="15" t="s">
        <v>264</v>
      </c>
      <c r="B238" s="48">
        <v>0</v>
      </c>
      <c r="C238" s="140"/>
      <c r="D238" s="90"/>
      <c r="E238" s="90"/>
      <c r="F238" s="90"/>
      <c r="G238" s="90"/>
      <c r="I238" s="24"/>
      <c r="J238" s="24"/>
      <c r="K238" s="24"/>
      <c r="L238" s="24"/>
      <c r="M238" s="24"/>
      <c r="N238" s="24"/>
      <c r="O238" s="24"/>
      <c r="P238" s="24"/>
      <c r="Q238" s="24"/>
      <c r="R238" s="24"/>
      <c r="S238" s="24"/>
      <c r="T238" s="24"/>
      <c r="U238" s="24"/>
      <c r="V238" s="24"/>
      <c r="W238" s="24"/>
      <c r="X238" s="24"/>
      <c r="Y238" s="24"/>
      <c r="Z238" s="90"/>
      <c r="AA238" s="90"/>
      <c r="AB238" s="90"/>
      <c r="AC238" s="90"/>
      <c r="AD238" s="90"/>
      <c r="AE238" s="90"/>
      <c r="AF238" s="6"/>
      <c r="AG238" s="6"/>
      <c r="AH238" s="6"/>
      <c r="AI238" s="6"/>
      <c r="AJ238" s="6"/>
      <c r="AK238" s="6"/>
      <c r="AL238" s="6"/>
      <c r="AM238" s="6"/>
    </row>
    <row r="239" spans="1:39" ht="12" customHeight="1" x14ac:dyDescent="0.25">
      <c r="A239" s="87" t="s">
        <v>263</v>
      </c>
      <c r="B239" s="48"/>
      <c r="C239" s="142">
        <f>SUM(B240:B242)</f>
        <v>0</v>
      </c>
      <c r="D239" s="23"/>
      <c r="E239" s="23"/>
      <c r="F239" s="23"/>
      <c r="G239" s="23"/>
      <c r="I239" s="8"/>
      <c r="J239" s="8"/>
      <c r="K239" s="8"/>
      <c r="L239" s="8"/>
      <c r="M239" s="8"/>
      <c r="N239" s="8"/>
      <c r="O239" s="8"/>
      <c r="P239" s="8"/>
      <c r="Q239" s="8"/>
      <c r="R239" s="8"/>
      <c r="S239" s="8"/>
      <c r="T239" s="8"/>
      <c r="U239" s="8"/>
      <c r="V239" s="8"/>
      <c r="W239" s="8"/>
      <c r="X239" s="8"/>
      <c r="Y239" s="8"/>
      <c r="Z239" s="23"/>
      <c r="AA239" s="23"/>
      <c r="AB239" s="23"/>
      <c r="AC239" s="23"/>
      <c r="AD239" s="23"/>
      <c r="AE239" s="23"/>
      <c r="AF239" s="141"/>
      <c r="AG239" s="141"/>
      <c r="AH239" s="141"/>
      <c r="AI239" s="141"/>
      <c r="AJ239" s="141"/>
      <c r="AK239" s="141"/>
      <c r="AL239" s="141"/>
      <c r="AM239" s="141"/>
    </row>
    <row r="240" spans="1:39" ht="12" customHeight="1" x14ac:dyDescent="0.25">
      <c r="A240" s="15" t="s">
        <v>262</v>
      </c>
      <c r="B240" s="48">
        <v>0</v>
      </c>
      <c r="C240" s="140"/>
      <c r="D240" s="90"/>
      <c r="E240" s="90"/>
      <c r="F240" s="90"/>
      <c r="G240" s="90"/>
      <c r="I240" s="24"/>
      <c r="J240" s="24"/>
      <c r="K240" s="24"/>
      <c r="L240" s="24"/>
      <c r="M240" s="24"/>
      <c r="N240" s="24"/>
      <c r="O240" s="24"/>
      <c r="P240" s="24"/>
      <c r="Q240" s="24"/>
      <c r="R240" s="24"/>
      <c r="S240" s="24"/>
      <c r="T240" s="24"/>
      <c r="U240" s="24"/>
      <c r="V240" s="24"/>
      <c r="W240" s="24"/>
      <c r="X240" s="24"/>
      <c r="Y240" s="24"/>
      <c r="Z240" s="90"/>
      <c r="AA240" s="90"/>
      <c r="AB240" s="90"/>
      <c r="AC240" s="90"/>
      <c r="AD240" s="90"/>
      <c r="AE240" s="90"/>
      <c r="AF240" s="6"/>
      <c r="AG240" s="6"/>
      <c r="AH240" s="6"/>
      <c r="AI240" s="6"/>
      <c r="AJ240" s="6"/>
      <c r="AK240" s="6"/>
      <c r="AL240" s="6"/>
      <c r="AM240" s="6"/>
    </row>
    <row r="241" spans="1:42" ht="12" customHeight="1" x14ac:dyDescent="0.25">
      <c r="A241" s="15" t="s">
        <v>261</v>
      </c>
      <c r="B241" s="48">
        <v>0</v>
      </c>
      <c r="C241" s="140"/>
      <c r="D241" s="90"/>
      <c r="E241" s="90"/>
      <c r="F241" s="90"/>
      <c r="G241" s="90"/>
      <c r="I241" s="24"/>
      <c r="J241" s="24"/>
      <c r="K241" s="24"/>
      <c r="L241" s="24"/>
      <c r="M241" s="24"/>
      <c r="N241" s="24"/>
      <c r="O241" s="24"/>
      <c r="P241" s="24"/>
      <c r="Q241" s="24"/>
      <c r="R241" s="24"/>
      <c r="S241" s="24"/>
      <c r="T241" s="24"/>
      <c r="U241" s="24"/>
      <c r="V241" s="24"/>
      <c r="W241" s="24"/>
      <c r="X241" s="24"/>
      <c r="Y241" s="24"/>
      <c r="Z241" s="90"/>
      <c r="AA241" s="90"/>
      <c r="AB241" s="90"/>
      <c r="AC241" s="90"/>
      <c r="AD241" s="90"/>
      <c r="AE241" s="90"/>
      <c r="AF241" s="6"/>
      <c r="AG241" s="6"/>
      <c r="AH241" s="6"/>
      <c r="AI241" s="6"/>
      <c r="AJ241" s="6"/>
      <c r="AK241" s="6"/>
      <c r="AL241" s="6"/>
      <c r="AM241" s="6"/>
    </row>
    <row r="242" spans="1:42" ht="12" customHeight="1" x14ac:dyDescent="0.25">
      <c r="A242" s="15" t="s">
        <v>260</v>
      </c>
      <c r="B242" s="48">
        <v>0</v>
      </c>
      <c r="C242" s="140"/>
      <c r="D242" s="90"/>
      <c r="E242" s="90"/>
      <c r="F242" s="90"/>
      <c r="G242" s="90"/>
      <c r="I242" s="24"/>
      <c r="J242" s="24"/>
      <c r="K242" s="24"/>
      <c r="L242" s="24"/>
      <c r="M242" s="24"/>
      <c r="N242" s="24"/>
      <c r="O242" s="24"/>
      <c r="P242" s="24"/>
      <c r="Q242" s="24"/>
      <c r="R242" s="24"/>
      <c r="S242" s="24"/>
      <c r="T242" s="24"/>
      <c r="U242" s="24"/>
      <c r="V242" s="24"/>
      <c r="W242" s="24"/>
      <c r="X242" s="24"/>
      <c r="Y242" s="24"/>
      <c r="Z242" s="90"/>
      <c r="AA242" s="90"/>
      <c r="AB242" s="90"/>
      <c r="AC242" s="90"/>
      <c r="AD242" s="90"/>
      <c r="AE242" s="90"/>
      <c r="AF242" s="6"/>
      <c r="AG242" s="6"/>
      <c r="AH242" s="6"/>
      <c r="AI242" s="6"/>
      <c r="AJ242" s="6"/>
      <c r="AK242" s="6"/>
      <c r="AL242" s="6"/>
      <c r="AM242" s="6"/>
    </row>
    <row r="243" spans="1:42" ht="12" customHeight="1" thickBot="1" x14ac:dyDescent="0.3">
      <c r="A243" s="11" t="s">
        <v>259</v>
      </c>
      <c r="B243" s="139"/>
      <c r="C243" s="138">
        <f>+C231+C232-C239</f>
        <v>97248931.5</v>
      </c>
      <c r="D243" s="6"/>
      <c r="E243" s="6"/>
      <c r="F243" s="6"/>
      <c r="G243" s="6"/>
      <c r="I243" s="8"/>
      <c r="J243" s="8"/>
      <c r="K243" s="8"/>
      <c r="L243" s="8"/>
      <c r="M243" s="8"/>
      <c r="N243" s="8"/>
      <c r="O243" s="8"/>
      <c r="P243" s="8"/>
      <c r="Q243" s="8"/>
      <c r="R243" s="8"/>
      <c r="S243" s="8"/>
      <c r="T243" s="8"/>
      <c r="U243" s="8"/>
      <c r="V243" s="8"/>
      <c r="W243" s="8"/>
      <c r="X243" s="8"/>
      <c r="Y243" s="8"/>
      <c r="Z243" s="6"/>
      <c r="AA243" s="6"/>
      <c r="AB243" s="6"/>
      <c r="AC243" s="6"/>
      <c r="AD243" s="6"/>
      <c r="AE243" s="6"/>
      <c r="AF243" s="136"/>
      <c r="AG243" s="136"/>
      <c r="AH243" s="136"/>
      <c r="AI243" s="136"/>
      <c r="AJ243" s="136"/>
      <c r="AK243" s="136"/>
      <c r="AL243" s="136"/>
      <c r="AM243" s="136"/>
    </row>
    <row r="244" spans="1:42" ht="12" customHeight="1" x14ac:dyDescent="0.25">
      <c r="A244" s="8"/>
      <c r="B244" s="99"/>
      <c r="C244" s="137"/>
      <c r="D244" s="6"/>
      <c r="E244" s="6"/>
      <c r="F244" s="6"/>
      <c r="G244" s="6"/>
      <c r="I244" s="8"/>
      <c r="J244" s="8"/>
      <c r="K244" s="8"/>
      <c r="L244" s="8"/>
      <c r="M244" s="8"/>
      <c r="N244" s="8"/>
      <c r="O244" s="8"/>
      <c r="P244" s="8"/>
      <c r="Q244" s="8"/>
      <c r="R244" s="8"/>
      <c r="S244" s="8"/>
      <c r="T244" s="8"/>
      <c r="U244" s="8"/>
      <c r="V244" s="8"/>
      <c r="W244" s="8"/>
      <c r="X244" s="8"/>
      <c r="Y244" s="8"/>
      <c r="Z244" s="6"/>
      <c r="AA244" s="6"/>
      <c r="AB244" s="6"/>
      <c r="AC244" s="6"/>
      <c r="AD244" s="6"/>
      <c r="AE244" s="6"/>
      <c r="AF244" s="136"/>
      <c r="AG244" s="136"/>
      <c r="AH244" s="136"/>
      <c r="AI244" s="136"/>
      <c r="AJ244" s="136"/>
      <c r="AK244" s="136"/>
      <c r="AL244" s="136"/>
      <c r="AM244" s="136"/>
    </row>
    <row r="245" spans="1:42" ht="12" customHeight="1" thickBot="1" x14ac:dyDescent="0.3">
      <c r="A245" s="8"/>
      <c r="B245" s="99"/>
      <c r="C245" s="137"/>
      <c r="D245" s="6"/>
      <c r="E245" s="6"/>
      <c r="F245" s="6"/>
      <c r="G245" s="6"/>
      <c r="I245" s="8"/>
      <c r="J245" s="8"/>
      <c r="K245" s="8"/>
      <c r="L245" s="8"/>
      <c r="M245" s="8"/>
      <c r="N245" s="8"/>
      <c r="O245" s="8"/>
      <c r="P245" s="8"/>
      <c r="Q245" s="8"/>
      <c r="R245" s="8"/>
      <c r="S245" s="8"/>
      <c r="T245" s="8"/>
      <c r="U245" s="8"/>
      <c r="V245" s="8"/>
      <c r="W245" s="8"/>
      <c r="X245" s="8"/>
      <c r="Y245" s="8"/>
      <c r="Z245" s="6"/>
      <c r="AA245" s="6"/>
      <c r="AB245" s="6"/>
      <c r="AC245" s="6"/>
      <c r="AD245" s="6"/>
      <c r="AE245" s="6"/>
      <c r="AF245" s="136"/>
      <c r="AG245" s="136"/>
      <c r="AH245" s="136"/>
      <c r="AI245" s="136"/>
      <c r="AJ245" s="136"/>
      <c r="AK245" s="136"/>
      <c r="AL245" s="136"/>
      <c r="AM245" s="136"/>
    </row>
    <row r="246" spans="1:42" ht="25.5" customHeight="1" thickBot="1" x14ac:dyDescent="0.3">
      <c r="A246" s="298" t="s">
        <v>258</v>
      </c>
      <c r="B246" s="299"/>
      <c r="C246" s="300"/>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row>
    <row r="247" spans="1:42" ht="12" customHeight="1" x14ac:dyDescent="0.25">
      <c r="A247" s="135" t="s">
        <v>257</v>
      </c>
      <c r="B247" s="134"/>
      <c r="C247" s="133">
        <v>85992092.150000006</v>
      </c>
      <c r="D247" s="21"/>
      <c r="E247" s="21"/>
      <c r="F247" s="21"/>
      <c r="G247" s="21"/>
      <c r="H247" s="6"/>
      <c r="I247" s="34"/>
      <c r="J247" s="34"/>
      <c r="K247" s="34"/>
      <c r="L247" s="34"/>
      <c r="M247" s="34"/>
      <c r="N247" s="34"/>
      <c r="O247" s="34"/>
      <c r="P247" s="34"/>
      <c r="Q247" s="34"/>
      <c r="R247" s="34"/>
      <c r="S247" s="34"/>
      <c r="T247" s="34"/>
      <c r="U247" s="34"/>
      <c r="V247" s="34"/>
      <c r="W247" s="34"/>
      <c r="X247" s="34"/>
      <c r="Y247" s="34"/>
      <c r="Z247" s="34"/>
      <c r="AA247" s="34"/>
      <c r="AB247" s="34"/>
      <c r="AC247" s="6"/>
      <c r="AD247" s="6"/>
      <c r="AE247" s="6"/>
      <c r="AF247" s="6"/>
      <c r="AG247" s="6"/>
      <c r="AH247" s="6"/>
      <c r="AI247" s="6"/>
      <c r="AJ247" s="6"/>
      <c r="AK247" s="6"/>
      <c r="AL247" s="21"/>
      <c r="AM247" s="21"/>
      <c r="AN247" s="21"/>
      <c r="AO247" s="21"/>
      <c r="AP247" s="21"/>
    </row>
    <row r="248" spans="1:42" ht="12" customHeight="1" x14ac:dyDescent="0.25">
      <c r="A248" s="130" t="s">
        <v>256</v>
      </c>
      <c r="B248" s="48"/>
      <c r="C248" s="129">
        <f>SUM(B249:B269)</f>
        <v>54713.72</v>
      </c>
      <c r="D248" s="132"/>
      <c r="E248" s="131"/>
      <c r="F248" s="131"/>
      <c r="G248" s="131"/>
      <c r="H248" s="23"/>
      <c r="I248" s="34"/>
      <c r="J248" s="34"/>
      <c r="K248" s="34"/>
      <c r="L248" s="34"/>
      <c r="M248" s="34"/>
      <c r="N248" s="34"/>
      <c r="O248" s="34"/>
      <c r="P248" s="34"/>
      <c r="Q248" s="34"/>
      <c r="R248" s="34"/>
      <c r="S248" s="34"/>
      <c r="T248" s="34"/>
      <c r="U248" s="34"/>
      <c r="V248" s="34"/>
      <c r="W248" s="34"/>
      <c r="X248" s="34"/>
      <c r="Y248" s="34"/>
      <c r="Z248" s="34"/>
      <c r="AA248" s="34"/>
      <c r="AB248" s="34"/>
      <c r="AC248" s="23"/>
      <c r="AD248" s="23"/>
      <c r="AE248" s="23"/>
      <c r="AF248" s="23"/>
      <c r="AG248" s="23"/>
      <c r="AH248" s="23"/>
      <c r="AI248" s="23"/>
      <c r="AJ248" s="23"/>
      <c r="AK248" s="23"/>
      <c r="AL248" s="131"/>
      <c r="AM248" s="131"/>
      <c r="AN248" s="131"/>
      <c r="AO248" s="131"/>
      <c r="AP248" s="131"/>
    </row>
    <row r="249" spans="1:42" ht="12" customHeight="1" x14ac:dyDescent="0.25">
      <c r="A249" s="127" t="s">
        <v>255</v>
      </c>
      <c r="B249" s="48">
        <v>0</v>
      </c>
      <c r="C249" s="126"/>
      <c r="D249" s="23"/>
      <c r="E249" s="23"/>
      <c r="F249" s="23"/>
      <c r="G249" s="23"/>
      <c r="H249" s="90"/>
      <c r="I249" s="6"/>
      <c r="J249" s="6"/>
      <c r="K249" s="6"/>
      <c r="L249" s="6"/>
      <c r="M249" s="6"/>
      <c r="N249" s="6"/>
      <c r="O249" s="6"/>
      <c r="P249" s="6"/>
      <c r="Q249" s="6"/>
      <c r="R249" s="6"/>
      <c r="S249" s="6"/>
      <c r="T249" s="6"/>
      <c r="U249" s="6"/>
      <c r="V249" s="6"/>
      <c r="W249" s="6"/>
      <c r="X249" s="6"/>
      <c r="Y249" s="6"/>
      <c r="Z249" s="6"/>
      <c r="AA249" s="6"/>
      <c r="AB249" s="6"/>
      <c r="AC249" s="90"/>
      <c r="AD249" s="90"/>
      <c r="AE249" s="90"/>
      <c r="AF249" s="90"/>
      <c r="AG249" s="90"/>
      <c r="AH249" s="90"/>
      <c r="AI249" s="90"/>
      <c r="AJ249" s="90"/>
      <c r="AK249" s="90"/>
      <c r="AL249" s="23"/>
      <c r="AM249" s="23"/>
      <c r="AN249" s="23"/>
      <c r="AO249" s="23"/>
      <c r="AP249" s="23"/>
    </row>
    <row r="250" spans="1:42" ht="12" customHeight="1" x14ac:dyDescent="0.25">
      <c r="A250" s="127" t="s">
        <v>254</v>
      </c>
      <c r="B250" s="48">
        <v>0</v>
      </c>
      <c r="C250" s="126"/>
      <c r="D250" s="23"/>
      <c r="E250" s="23"/>
      <c r="F250" s="23"/>
      <c r="G250" s="23"/>
      <c r="H250" s="90"/>
      <c r="I250" s="6"/>
      <c r="J250" s="6"/>
      <c r="K250" s="6"/>
      <c r="L250" s="6"/>
      <c r="M250" s="6"/>
      <c r="N250" s="6"/>
      <c r="O250" s="6"/>
      <c r="P250" s="6"/>
      <c r="Q250" s="6"/>
      <c r="R250" s="6"/>
      <c r="S250" s="6"/>
      <c r="T250" s="6"/>
      <c r="U250" s="6"/>
      <c r="V250" s="6"/>
      <c r="W250" s="6"/>
      <c r="X250" s="6"/>
      <c r="Y250" s="6"/>
      <c r="Z250" s="6"/>
      <c r="AA250" s="6"/>
      <c r="AB250" s="6"/>
      <c r="AC250" s="90"/>
      <c r="AD250" s="90"/>
      <c r="AE250" s="90"/>
      <c r="AF250" s="90"/>
      <c r="AG250" s="90"/>
      <c r="AH250" s="90"/>
      <c r="AI250" s="90"/>
      <c r="AJ250" s="90"/>
      <c r="AK250" s="90"/>
      <c r="AL250" s="23"/>
      <c r="AM250" s="23"/>
      <c r="AN250" s="23"/>
      <c r="AO250" s="23"/>
      <c r="AP250" s="23"/>
    </row>
    <row r="251" spans="1:42" ht="12" customHeight="1" x14ac:dyDescent="0.25">
      <c r="A251" s="127" t="s">
        <v>253</v>
      </c>
      <c r="B251" s="48">
        <v>54713.72</v>
      </c>
      <c r="C251" s="126"/>
      <c r="D251" s="23"/>
      <c r="E251" s="23"/>
      <c r="F251" s="23"/>
      <c r="G251" s="23"/>
      <c r="H251" s="88"/>
      <c r="I251" s="6"/>
      <c r="J251" s="6"/>
      <c r="K251" s="6"/>
      <c r="L251" s="6"/>
      <c r="M251" s="6"/>
      <c r="N251" s="6"/>
      <c r="O251" s="6"/>
      <c r="P251" s="6"/>
      <c r="Q251" s="6"/>
      <c r="R251" s="6"/>
      <c r="S251" s="6"/>
      <c r="T251" s="6"/>
      <c r="U251" s="6"/>
      <c r="V251" s="6"/>
      <c r="W251" s="6"/>
      <c r="X251" s="6"/>
      <c r="Y251" s="6"/>
      <c r="Z251" s="6"/>
      <c r="AA251" s="6"/>
      <c r="AB251" s="6"/>
      <c r="AC251" s="88"/>
      <c r="AD251" s="88"/>
      <c r="AE251" s="88"/>
      <c r="AF251" s="88"/>
      <c r="AG251" s="88"/>
      <c r="AH251" s="88"/>
      <c r="AI251" s="88"/>
      <c r="AJ251" s="88"/>
      <c r="AK251" s="88"/>
      <c r="AL251" s="23"/>
      <c r="AM251" s="23"/>
      <c r="AN251" s="23"/>
      <c r="AO251" s="23"/>
      <c r="AP251" s="23"/>
    </row>
    <row r="252" spans="1:42" ht="12" customHeight="1" x14ac:dyDescent="0.25">
      <c r="A252" s="127" t="s">
        <v>252</v>
      </c>
      <c r="B252" s="48">
        <v>0</v>
      </c>
      <c r="C252" s="126"/>
      <c r="D252" s="23"/>
      <c r="E252" s="23"/>
      <c r="F252" s="23"/>
      <c r="G252" s="23"/>
      <c r="H252" s="88"/>
      <c r="I252" s="6"/>
      <c r="J252" s="6"/>
      <c r="K252" s="6"/>
      <c r="L252" s="6"/>
      <c r="M252" s="6"/>
      <c r="N252" s="6"/>
      <c r="O252" s="6"/>
      <c r="P252" s="6"/>
      <c r="Q252" s="6"/>
      <c r="R252" s="6"/>
      <c r="S252" s="6"/>
      <c r="T252" s="6"/>
      <c r="U252" s="6"/>
      <c r="V252" s="6"/>
      <c r="W252" s="6"/>
      <c r="X252" s="6"/>
      <c r="Y252" s="6"/>
      <c r="Z252" s="6"/>
      <c r="AA252" s="6"/>
      <c r="AB252" s="6"/>
      <c r="AC252" s="88"/>
      <c r="AD252" s="88"/>
      <c r="AE252" s="88"/>
      <c r="AF252" s="88"/>
      <c r="AG252" s="88"/>
      <c r="AH252" s="88"/>
      <c r="AI252" s="88"/>
      <c r="AJ252" s="88"/>
      <c r="AK252" s="88"/>
      <c r="AL252" s="23"/>
      <c r="AM252" s="23"/>
      <c r="AN252" s="23"/>
      <c r="AO252" s="23"/>
      <c r="AP252" s="23"/>
    </row>
    <row r="253" spans="1:42" ht="12" customHeight="1" x14ac:dyDescent="0.25">
      <c r="A253" s="127" t="s">
        <v>251</v>
      </c>
      <c r="B253" s="48">
        <v>0</v>
      </c>
      <c r="C253" s="126"/>
      <c r="D253" s="23"/>
      <c r="E253" s="23"/>
      <c r="F253" s="23"/>
      <c r="G253" s="23"/>
      <c r="H253" s="90"/>
      <c r="I253" s="6"/>
      <c r="J253" s="6"/>
      <c r="K253" s="6"/>
      <c r="L253" s="6"/>
      <c r="M253" s="6"/>
      <c r="N253" s="6"/>
      <c r="O253" s="6"/>
      <c r="P253" s="6"/>
      <c r="Q253" s="6"/>
      <c r="R253" s="6"/>
      <c r="S253" s="6"/>
      <c r="T253" s="6"/>
      <c r="U253" s="6"/>
      <c r="V253" s="6"/>
      <c r="W253" s="6"/>
      <c r="X253" s="6"/>
      <c r="Y253" s="6"/>
      <c r="Z253" s="6"/>
      <c r="AA253" s="6"/>
      <c r="AB253" s="6"/>
      <c r="AC253" s="90"/>
      <c r="AD253" s="90"/>
      <c r="AE253" s="90"/>
      <c r="AF253" s="90"/>
      <c r="AG253" s="90"/>
      <c r="AH253" s="90"/>
      <c r="AI253" s="90"/>
      <c r="AJ253" s="90"/>
      <c r="AK253" s="90"/>
      <c r="AL253" s="23"/>
      <c r="AM253" s="23"/>
      <c r="AN253" s="23"/>
      <c r="AO253" s="23"/>
      <c r="AP253" s="23"/>
    </row>
    <row r="254" spans="1:42" ht="12" customHeight="1" x14ac:dyDescent="0.25">
      <c r="A254" s="127" t="s">
        <v>250</v>
      </c>
      <c r="B254" s="48">
        <v>0</v>
      </c>
      <c r="C254" s="126"/>
      <c r="D254" s="23"/>
      <c r="E254" s="23"/>
      <c r="F254" s="23"/>
      <c r="G254" s="23"/>
      <c r="H254" s="90"/>
      <c r="I254" s="6"/>
      <c r="J254" s="6"/>
      <c r="K254" s="6"/>
      <c r="L254" s="6"/>
      <c r="M254" s="6"/>
      <c r="N254" s="6"/>
      <c r="O254" s="6"/>
      <c r="P254" s="6"/>
      <c r="Q254" s="6"/>
      <c r="R254" s="6"/>
      <c r="S254" s="6"/>
      <c r="T254" s="6"/>
      <c r="U254" s="6"/>
      <c r="V254" s="6"/>
      <c r="W254" s="6"/>
      <c r="X254" s="6"/>
      <c r="Y254" s="6"/>
      <c r="Z254" s="6"/>
      <c r="AA254" s="6"/>
      <c r="AB254" s="6"/>
      <c r="AC254" s="90"/>
      <c r="AD254" s="90"/>
      <c r="AE254" s="90"/>
      <c r="AF254" s="90"/>
      <c r="AG254" s="90"/>
      <c r="AH254" s="90"/>
      <c r="AI254" s="90"/>
      <c r="AJ254" s="90"/>
      <c r="AK254" s="90"/>
      <c r="AL254" s="23"/>
      <c r="AM254" s="23"/>
      <c r="AN254" s="23"/>
      <c r="AO254" s="23"/>
      <c r="AP254" s="23"/>
    </row>
    <row r="255" spans="1:42" ht="12" customHeight="1" x14ac:dyDescent="0.25">
      <c r="A255" s="127" t="s">
        <v>249</v>
      </c>
      <c r="B255" s="48">
        <v>0</v>
      </c>
      <c r="C255" s="126"/>
      <c r="D255" s="23"/>
      <c r="E255" s="23"/>
      <c r="F255" s="23"/>
      <c r="G255" s="23"/>
      <c r="H255" s="90"/>
      <c r="I255" s="6"/>
      <c r="J255" s="6"/>
      <c r="K255" s="6"/>
      <c r="L255" s="6"/>
      <c r="M255" s="6"/>
      <c r="N255" s="6"/>
      <c r="O255" s="6"/>
      <c r="P255" s="6"/>
      <c r="Q255" s="6"/>
      <c r="R255" s="6"/>
      <c r="S255" s="6"/>
      <c r="T255" s="6"/>
      <c r="U255" s="6"/>
      <c r="V255" s="6"/>
      <c r="W255" s="6"/>
      <c r="X255" s="6"/>
      <c r="Y255" s="6"/>
      <c r="Z255" s="6"/>
      <c r="AA255" s="6"/>
      <c r="AB255" s="6"/>
      <c r="AC255" s="90"/>
      <c r="AD255" s="90"/>
      <c r="AE255" s="90"/>
      <c r="AF255" s="90"/>
      <c r="AG255" s="90"/>
      <c r="AH255" s="90"/>
      <c r="AI255" s="90"/>
      <c r="AJ255" s="90"/>
      <c r="AK255" s="90"/>
      <c r="AL255" s="23"/>
      <c r="AM255" s="23"/>
      <c r="AN255" s="23"/>
      <c r="AO255" s="23"/>
      <c r="AP255" s="23"/>
    </row>
    <row r="256" spans="1:42" ht="12" customHeight="1" x14ac:dyDescent="0.25">
      <c r="A256" s="127" t="s">
        <v>248</v>
      </c>
      <c r="B256" s="48">
        <v>0</v>
      </c>
      <c r="C256" s="126"/>
      <c r="D256" s="23"/>
      <c r="E256" s="23"/>
      <c r="F256" s="23"/>
      <c r="G256" s="23"/>
      <c r="H256" s="90"/>
      <c r="I256" s="6"/>
      <c r="J256" s="6"/>
      <c r="K256" s="6"/>
      <c r="L256" s="6"/>
      <c r="M256" s="6"/>
      <c r="N256" s="6"/>
      <c r="O256" s="6"/>
      <c r="P256" s="6"/>
      <c r="Q256" s="6"/>
      <c r="R256" s="6"/>
      <c r="S256" s="6"/>
      <c r="T256" s="6"/>
      <c r="U256" s="6"/>
      <c r="V256" s="6"/>
      <c r="W256" s="6"/>
      <c r="X256" s="6"/>
      <c r="Y256" s="6"/>
      <c r="Z256" s="6"/>
      <c r="AA256" s="6"/>
      <c r="AB256" s="6"/>
      <c r="AC256" s="90"/>
      <c r="AD256" s="90"/>
      <c r="AE256" s="90"/>
      <c r="AF256" s="90"/>
      <c r="AG256" s="90"/>
      <c r="AH256" s="90"/>
      <c r="AI256" s="90"/>
      <c r="AJ256" s="90"/>
      <c r="AK256" s="90"/>
      <c r="AL256" s="23"/>
      <c r="AM256" s="23"/>
      <c r="AN256" s="23"/>
      <c r="AO256" s="23"/>
      <c r="AP256" s="23"/>
    </row>
    <row r="257" spans="1:42" x14ac:dyDescent="0.25">
      <c r="A257" s="127" t="s">
        <v>247</v>
      </c>
      <c r="B257" s="48">
        <v>0</v>
      </c>
      <c r="C257" s="126"/>
      <c r="D257" s="23"/>
      <c r="E257" s="23"/>
      <c r="F257" s="23"/>
      <c r="G257" s="23"/>
      <c r="H257" s="90"/>
      <c r="I257" s="6"/>
      <c r="J257" s="6"/>
      <c r="K257" s="6"/>
      <c r="L257" s="6"/>
      <c r="M257" s="6"/>
      <c r="N257" s="6"/>
      <c r="O257" s="6"/>
      <c r="P257" s="6"/>
      <c r="Q257" s="6"/>
      <c r="R257" s="6"/>
      <c r="S257" s="6"/>
      <c r="T257" s="6"/>
      <c r="U257" s="6"/>
      <c r="V257" s="6"/>
      <c r="W257" s="6"/>
      <c r="X257" s="6"/>
      <c r="Y257" s="6"/>
      <c r="Z257" s="6"/>
      <c r="AA257" s="6"/>
      <c r="AB257" s="6"/>
      <c r="AC257" s="90"/>
      <c r="AD257" s="90"/>
      <c r="AE257" s="90"/>
      <c r="AF257" s="90"/>
      <c r="AG257" s="90"/>
      <c r="AH257" s="90"/>
      <c r="AI257" s="90"/>
      <c r="AJ257" s="90"/>
      <c r="AK257" s="90"/>
      <c r="AL257" s="23"/>
      <c r="AM257" s="23"/>
      <c r="AN257" s="23"/>
      <c r="AO257" s="23"/>
      <c r="AP257" s="23"/>
    </row>
    <row r="258" spans="1:42" x14ac:dyDescent="0.25">
      <c r="A258" s="127" t="s">
        <v>246</v>
      </c>
      <c r="B258" s="48">
        <v>0</v>
      </c>
      <c r="C258" s="126"/>
      <c r="D258" s="23"/>
      <c r="E258" s="23"/>
      <c r="F258" s="23"/>
      <c r="G258" s="23"/>
      <c r="H258" s="90"/>
      <c r="I258" s="6"/>
      <c r="J258" s="6"/>
      <c r="K258" s="6"/>
      <c r="L258" s="6"/>
      <c r="M258" s="6"/>
      <c r="N258" s="6"/>
      <c r="O258" s="6"/>
      <c r="P258" s="6"/>
      <c r="Q258" s="6"/>
      <c r="R258" s="6"/>
      <c r="S258" s="6"/>
      <c r="T258" s="6"/>
      <c r="U258" s="6"/>
      <c r="V258" s="6"/>
      <c r="W258" s="6"/>
      <c r="X258" s="6"/>
      <c r="Y258" s="6"/>
      <c r="Z258" s="6"/>
      <c r="AA258" s="6"/>
      <c r="AB258" s="6"/>
      <c r="AC258" s="90"/>
      <c r="AD258" s="90"/>
      <c r="AE258" s="90"/>
      <c r="AF258" s="90"/>
      <c r="AG258" s="90"/>
      <c r="AH258" s="90"/>
      <c r="AI258" s="90"/>
      <c r="AJ258" s="90"/>
      <c r="AK258" s="90"/>
      <c r="AL258" s="23"/>
      <c r="AM258" s="23"/>
      <c r="AN258" s="23"/>
      <c r="AO258" s="23"/>
      <c r="AP258" s="23"/>
    </row>
    <row r="259" spans="1:42" x14ac:dyDescent="0.25">
      <c r="A259" s="127" t="s">
        <v>245</v>
      </c>
      <c r="B259" s="48">
        <v>0</v>
      </c>
      <c r="C259" s="126"/>
      <c r="D259" s="23"/>
      <c r="E259" s="23"/>
      <c r="F259" s="23"/>
      <c r="G259" s="23"/>
      <c r="H259" s="90"/>
      <c r="I259" s="6"/>
      <c r="J259" s="6"/>
      <c r="K259" s="6"/>
      <c r="L259" s="6"/>
      <c r="M259" s="6"/>
      <c r="N259" s="6"/>
      <c r="O259" s="6"/>
      <c r="P259" s="6"/>
      <c r="Q259" s="6"/>
      <c r="R259" s="6"/>
      <c r="S259" s="6"/>
      <c r="T259" s="6"/>
      <c r="U259" s="6"/>
      <c r="V259" s="6"/>
      <c r="W259" s="6"/>
      <c r="X259" s="6"/>
      <c r="Y259" s="6"/>
      <c r="Z259" s="6"/>
      <c r="AA259" s="6"/>
      <c r="AB259" s="6"/>
      <c r="AC259" s="90"/>
      <c r="AD259" s="90"/>
      <c r="AE259" s="90"/>
      <c r="AF259" s="90"/>
      <c r="AG259" s="90"/>
      <c r="AH259" s="90"/>
      <c r="AI259" s="90"/>
      <c r="AJ259" s="90"/>
      <c r="AK259" s="90"/>
      <c r="AL259" s="23"/>
      <c r="AM259" s="23"/>
      <c r="AN259" s="23"/>
      <c r="AO259" s="23"/>
      <c r="AP259" s="23"/>
    </row>
    <row r="260" spans="1:42" ht="12" customHeight="1" x14ac:dyDescent="0.25">
      <c r="A260" s="127" t="s">
        <v>244</v>
      </c>
      <c r="B260" s="48">
        <v>0</v>
      </c>
      <c r="C260" s="126"/>
      <c r="D260" s="23"/>
      <c r="E260" s="23"/>
      <c r="F260" s="23"/>
      <c r="G260" s="23"/>
      <c r="H260" s="90"/>
      <c r="I260" s="6"/>
      <c r="J260" s="6"/>
      <c r="K260" s="6"/>
      <c r="L260" s="6"/>
      <c r="M260" s="6"/>
      <c r="N260" s="6"/>
      <c r="O260" s="6"/>
      <c r="P260" s="6"/>
      <c r="Q260" s="6"/>
      <c r="R260" s="6"/>
      <c r="S260" s="6"/>
      <c r="T260" s="6"/>
      <c r="U260" s="6"/>
      <c r="V260" s="6"/>
      <c r="W260" s="6"/>
      <c r="X260" s="6"/>
      <c r="Y260" s="6"/>
      <c r="Z260" s="6"/>
      <c r="AA260" s="6"/>
      <c r="AB260" s="6"/>
      <c r="AC260" s="90"/>
      <c r="AD260" s="90"/>
      <c r="AE260" s="90"/>
      <c r="AF260" s="90"/>
      <c r="AG260" s="90"/>
      <c r="AH260" s="90"/>
      <c r="AI260" s="90"/>
      <c r="AJ260" s="90"/>
      <c r="AK260" s="90"/>
      <c r="AL260" s="23"/>
      <c r="AM260" s="23"/>
      <c r="AN260" s="23"/>
      <c r="AO260" s="23"/>
      <c r="AP260" s="23"/>
    </row>
    <row r="261" spans="1:42" ht="12" customHeight="1" x14ac:dyDescent="0.25">
      <c r="A261" s="127" t="s">
        <v>243</v>
      </c>
      <c r="B261" s="48">
        <v>0</v>
      </c>
      <c r="C261" s="126"/>
      <c r="D261" s="23"/>
      <c r="E261" s="23"/>
      <c r="F261" s="23"/>
      <c r="G261" s="23"/>
      <c r="H261" s="90"/>
      <c r="I261" s="6"/>
      <c r="J261" s="6"/>
      <c r="K261" s="6"/>
      <c r="L261" s="6"/>
      <c r="M261" s="6"/>
      <c r="N261" s="6"/>
      <c r="O261" s="6"/>
      <c r="P261" s="6"/>
      <c r="Q261" s="6"/>
      <c r="R261" s="6"/>
      <c r="S261" s="6"/>
      <c r="T261" s="6"/>
      <c r="U261" s="6"/>
      <c r="V261" s="6"/>
      <c r="W261" s="6"/>
      <c r="X261" s="6"/>
      <c r="Y261" s="6"/>
      <c r="Z261" s="6"/>
      <c r="AA261" s="6"/>
      <c r="AB261" s="6"/>
      <c r="AC261" s="90"/>
      <c r="AD261" s="90"/>
      <c r="AE261" s="90"/>
      <c r="AF261" s="90"/>
      <c r="AG261" s="90"/>
      <c r="AH261" s="90"/>
      <c r="AI261" s="90"/>
      <c r="AJ261" s="90"/>
      <c r="AK261" s="90"/>
      <c r="AL261" s="23"/>
      <c r="AM261" s="23"/>
      <c r="AN261" s="23"/>
      <c r="AO261" s="23"/>
      <c r="AP261" s="23"/>
    </row>
    <row r="262" spans="1:42" ht="12" customHeight="1" x14ac:dyDescent="0.25">
      <c r="A262" s="127" t="s">
        <v>242</v>
      </c>
      <c r="B262" s="48">
        <v>0</v>
      </c>
      <c r="C262" s="126"/>
      <c r="D262" s="23"/>
      <c r="E262" s="23"/>
      <c r="F262" s="23"/>
      <c r="G262" s="23"/>
      <c r="H262" s="90"/>
      <c r="I262" s="6"/>
      <c r="J262" s="6"/>
      <c r="K262" s="6"/>
      <c r="L262" s="6"/>
      <c r="M262" s="6"/>
      <c r="N262" s="6"/>
      <c r="O262" s="6"/>
      <c r="P262" s="6"/>
      <c r="Q262" s="6"/>
      <c r="R262" s="6"/>
      <c r="S262" s="6"/>
      <c r="T262" s="6"/>
      <c r="U262" s="6"/>
      <c r="V262" s="6"/>
      <c r="W262" s="6"/>
      <c r="X262" s="6"/>
      <c r="Y262" s="6"/>
      <c r="Z262" s="6"/>
      <c r="AA262" s="6"/>
      <c r="AB262" s="6"/>
      <c r="AC262" s="90"/>
      <c r="AD262" s="90"/>
      <c r="AE262" s="90"/>
      <c r="AF262" s="90"/>
      <c r="AG262" s="90"/>
      <c r="AH262" s="90"/>
      <c r="AI262" s="90"/>
      <c r="AJ262" s="90"/>
      <c r="AK262" s="90"/>
      <c r="AL262" s="23"/>
      <c r="AM262" s="23"/>
      <c r="AN262" s="23"/>
      <c r="AO262" s="23"/>
      <c r="AP262" s="23"/>
    </row>
    <row r="263" spans="1:42" ht="12" customHeight="1" x14ac:dyDescent="0.25">
      <c r="A263" s="127" t="s">
        <v>241</v>
      </c>
      <c r="B263" s="48">
        <v>0</v>
      </c>
      <c r="C263" s="126"/>
      <c r="D263" s="23"/>
      <c r="E263" s="23"/>
      <c r="F263" s="23"/>
      <c r="G263" s="23"/>
      <c r="H263" s="90"/>
      <c r="I263" s="6"/>
      <c r="J263" s="6"/>
      <c r="K263" s="6"/>
      <c r="L263" s="6"/>
      <c r="M263" s="6"/>
      <c r="N263" s="6"/>
      <c r="O263" s="6"/>
      <c r="P263" s="6"/>
      <c r="Q263" s="6"/>
      <c r="R263" s="6"/>
      <c r="S263" s="6"/>
      <c r="T263" s="6"/>
      <c r="U263" s="6"/>
      <c r="V263" s="6"/>
      <c r="W263" s="6"/>
      <c r="X263" s="6"/>
      <c r="Y263" s="6"/>
      <c r="Z263" s="6"/>
      <c r="AA263" s="6"/>
      <c r="AB263" s="6"/>
      <c r="AC263" s="90"/>
      <c r="AD263" s="90"/>
      <c r="AE263" s="90"/>
      <c r="AF263" s="90"/>
      <c r="AG263" s="90"/>
      <c r="AH263" s="90"/>
      <c r="AI263" s="90"/>
      <c r="AJ263" s="90"/>
      <c r="AK263" s="90"/>
      <c r="AL263" s="23"/>
      <c r="AM263" s="23"/>
      <c r="AN263" s="23"/>
      <c r="AO263" s="23"/>
      <c r="AP263" s="23"/>
    </row>
    <row r="264" spans="1:42" ht="12" customHeight="1" x14ac:dyDescent="0.25">
      <c r="A264" s="127" t="s">
        <v>240</v>
      </c>
      <c r="B264" s="48">
        <v>0</v>
      </c>
      <c r="C264" s="126"/>
      <c r="D264" s="23"/>
      <c r="E264" s="23"/>
      <c r="F264" s="23"/>
      <c r="G264" s="23"/>
      <c r="H264" s="90"/>
      <c r="I264" s="6"/>
      <c r="J264" s="6"/>
      <c r="K264" s="6"/>
      <c r="L264" s="6"/>
      <c r="M264" s="6"/>
      <c r="N264" s="6"/>
      <c r="O264" s="6"/>
      <c r="P264" s="6"/>
      <c r="Q264" s="6"/>
      <c r="R264" s="6"/>
      <c r="S264" s="6"/>
      <c r="T264" s="6"/>
      <c r="U264" s="6"/>
      <c r="V264" s="6"/>
      <c r="W264" s="6"/>
      <c r="X264" s="6"/>
      <c r="Y264" s="6"/>
      <c r="Z264" s="6"/>
      <c r="AA264" s="6"/>
      <c r="AB264" s="6"/>
      <c r="AC264" s="90"/>
      <c r="AD264" s="90"/>
      <c r="AE264" s="90"/>
      <c r="AF264" s="90"/>
      <c r="AG264" s="90"/>
      <c r="AH264" s="90"/>
      <c r="AI264" s="90"/>
      <c r="AJ264" s="90"/>
      <c r="AK264" s="90"/>
      <c r="AL264" s="23"/>
      <c r="AM264" s="23"/>
      <c r="AN264" s="23"/>
      <c r="AO264" s="23"/>
      <c r="AP264" s="23"/>
    </row>
    <row r="265" spans="1:42" ht="12" customHeight="1" x14ac:dyDescent="0.25">
      <c r="A265" s="127" t="s">
        <v>239</v>
      </c>
      <c r="B265" s="48">
        <v>0</v>
      </c>
      <c r="C265" s="126"/>
      <c r="D265" s="23"/>
      <c r="E265" s="23"/>
      <c r="F265" s="23"/>
      <c r="G265" s="23"/>
      <c r="H265" s="90"/>
      <c r="I265" s="6"/>
      <c r="J265" s="6"/>
      <c r="K265" s="6"/>
      <c r="L265" s="6"/>
      <c r="M265" s="6"/>
      <c r="N265" s="6"/>
      <c r="O265" s="6"/>
      <c r="P265" s="6"/>
      <c r="Q265" s="6"/>
      <c r="R265" s="6"/>
      <c r="S265" s="6"/>
      <c r="T265" s="6"/>
      <c r="U265" s="6"/>
      <c r="V265" s="6"/>
      <c r="W265" s="6"/>
      <c r="X265" s="6"/>
      <c r="Y265" s="6"/>
      <c r="Z265" s="6"/>
      <c r="AA265" s="6"/>
      <c r="AB265" s="6"/>
      <c r="AC265" s="90"/>
      <c r="AD265" s="90"/>
      <c r="AE265" s="90"/>
      <c r="AF265" s="90"/>
      <c r="AG265" s="90"/>
      <c r="AH265" s="90"/>
      <c r="AI265" s="90"/>
      <c r="AJ265" s="90"/>
      <c r="AK265" s="90"/>
      <c r="AL265" s="23"/>
      <c r="AM265" s="23"/>
      <c r="AN265" s="23"/>
      <c r="AO265" s="23"/>
      <c r="AP265" s="23"/>
    </row>
    <row r="266" spans="1:42" ht="12" customHeight="1" x14ac:dyDescent="0.25">
      <c r="A266" s="127" t="s">
        <v>238</v>
      </c>
      <c r="B266" s="48">
        <v>0</v>
      </c>
      <c r="C266" s="126"/>
      <c r="D266" s="23"/>
      <c r="E266" s="23"/>
      <c r="F266" s="23"/>
      <c r="G266" s="23"/>
      <c r="H266" s="90"/>
      <c r="I266" s="6"/>
      <c r="J266" s="6"/>
      <c r="K266" s="6"/>
      <c r="L266" s="6"/>
      <c r="M266" s="6"/>
      <c r="N266" s="6"/>
      <c r="O266" s="6"/>
      <c r="P266" s="6"/>
      <c r="Q266" s="6"/>
      <c r="R266" s="6"/>
      <c r="S266" s="6"/>
      <c r="T266" s="6"/>
      <c r="U266" s="6"/>
      <c r="V266" s="6"/>
      <c r="W266" s="6"/>
      <c r="X266" s="6"/>
      <c r="Y266" s="6"/>
      <c r="Z266" s="6"/>
      <c r="AA266" s="6"/>
      <c r="AB266" s="6"/>
      <c r="AC266" s="90"/>
      <c r="AD266" s="90"/>
      <c r="AE266" s="90"/>
      <c r="AF266" s="90"/>
      <c r="AG266" s="90"/>
      <c r="AH266" s="90"/>
      <c r="AI266" s="90"/>
      <c r="AJ266" s="90"/>
      <c r="AK266" s="90"/>
      <c r="AL266" s="23"/>
      <c r="AM266" s="23"/>
      <c r="AN266" s="23"/>
      <c r="AO266" s="23"/>
      <c r="AP266" s="23"/>
    </row>
    <row r="267" spans="1:42" ht="12" customHeight="1" x14ac:dyDescent="0.25">
      <c r="A267" s="127" t="s">
        <v>237</v>
      </c>
      <c r="B267" s="48">
        <v>0</v>
      </c>
      <c r="C267" s="126"/>
      <c r="D267" s="23"/>
      <c r="E267" s="23"/>
      <c r="F267" s="23"/>
      <c r="G267" s="23"/>
      <c r="H267" s="90"/>
      <c r="I267" s="6"/>
      <c r="J267" s="6"/>
      <c r="K267" s="6"/>
      <c r="L267" s="6"/>
      <c r="M267" s="6"/>
      <c r="N267" s="6"/>
      <c r="O267" s="6"/>
      <c r="P267" s="6"/>
      <c r="Q267" s="6"/>
      <c r="R267" s="6"/>
      <c r="S267" s="6"/>
      <c r="T267" s="6"/>
      <c r="U267" s="6"/>
      <c r="V267" s="6"/>
      <c r="W267" s="6"/>
      <c r="X267" s="6"/>
      <c r="Y267" s="6"/>
      <c r="Z267" s="6"/>
      <c r="AA267" s="6"/>
      <c r="AB267" s="6"/>
      <c r="AC267" s="90"/>
      <c r="AD267" s="90"/>
      <c r="AE267" s="90"/>
      <c r="AF267" s="90"/>
      <c r="AG267" s="90"/>
      <c r="AH267" s="90"/>
      <c r="AI267" s="90"/>
      <c r="AJ267" s="90"/>
      <c r="AK267" s="90"/>
      <c r="AL267" s="23"/>
      <c r="AM267" s="23"/>
      <c r="AN267" s="23"/>
      <c r="AO267" s="23"/>
      <c r="AP267" s="23"/>
    </row>
    <row r="268" spans="1:42" ht="12" customHeight="1" x14ac:dyDescent="0.25">
      <c r="A268" s="127" t="s">
        <v>236</v>
      </c>
      <c r="B268" s="48">
        <v>0</v>
      </c>
      <c r="C268" s="126"/>
      <c r="D268" s="23"/>
      <c r="E268" s="23"/>
      <c r="F268" s="23"/>
      <c r="G268" s="23"/>
      <c r="H268" s="90"/>
      <c r="I268" s="6"/>
      <c r="J268" s="6"/>
      <c r="K268" s="6"/>
      <c r="L268" s="6"/>
      <c r="M268" s="6"/>
      <c r="N268" s="6"/>
      <c r="O268" s="6"/>
      <c r="P268" s="6"/>
      <c r="Q268" s="6"/>
      <c r="R268" s="6"/>
      <c r="S268" s="6"/>
      <c r="T268" s="6"/>
      <c r="U268" s="6"/>
      <c r="V268" s="6"/>
      <c r="W268" s="6"/>
      <c r="X268" s="6"/>
      <c r="Y268" s="6"/>
      <c r="Z268" s="6"/>
      <c r="AA268" s="6"/>
      <c r="AB268" s="6"/>
      <c r="AC268" s="90"/>
      <c r="AD268" s="90"/>
      <c r="AE268" s="90"/>
      <c r="AF268" s="90"/>
      <c r="AG268" s="90"/>
      <c r="AH268" s="90"/>
      <c r="AI268" s="90"/>
      <c r="AJ268" s="90"/>
      <c r="AK268" s="90"/>
      <c r="AL268" s="23"/>
      <c r="AM268" s="23"/>
      <c r="AN268" s="23"/>
      <c r="AO268" s="23"/>
      <c r="AP268" s="23"/>
    </row>
    <row r="269" spans="1:42" ht="12" customHeight="1" x14ac:dyDescent="0.25">
      <c r="A269" s="127" t="s">
        <v>235</v>
      </c>
      <c r="B269" s="48">
        <v>0</v>
      </c>
      <c r="C269" s="126"/>
      <c r="D269" s="23"/>
      <c r="E269" s="23"/>
      <c r="F269" s="23"/>
      <c r="G269" s="23"/>
      <c r="H269" s="90"/>
      <c r="I269" s="6"/>
      <c r="J269" s="6"/>
      <c r="K269" s="6"/>
      <c r="L269" s="6"/>
      <c r="M269" s="6"/>
      <c r="N269" s="6"/>
      <c r="O269" s="6"/>
      <c r="P269" s="6"/>
      <c r="Q269" s="6"/>
      <c r="R269" s="6"/>
      <c r="S269" s="6"/>
      <c r="T269" s="6"/>
      <c r="U269" s="6"/>
      <c r="V269" s="6"/>
      <c r="W269" s="6"/>
      <c r="X269" s="6"/>
      <c r="Y269" s="6"/>
      <c r="Z269" s="6"/>
      <c r="AA269" s="6"/>
      <c r="AB269" s="6"/>
      <c r="AC269" s="90"/>
      <c r="AD269" s="90"/>
      <c r="AE269" s="90"/>
      <c r="AF269" s="90"/>
      <c r="AG269" s="90"/>
      <c r="AH269" s="90"/>
      <c r="AI269" s="90"/>
      <c r="AJ269" s="90"/>
      <c r="AK269" s="90"/>
      <c r="AL269" s="23"/>
      <c r="AM269" s="23"/>
      <c r="AN269" s="23"/>
      <c r="AO269" s="23"/>
      <c r="AP269" s="23"/>
    </row>
    <row r="270" spans="1:42" ht="12" customHeight="1" x14ac:dyDescent="0.25">
      <c r="A270" s="130" t="s">
        <v>234</v>
      </c>
      <c r="B270" s="48"/>
      <c r="C270" s="129">
        <f>SUM(B271:B277)</f>
        <v>2605288.04</v>
      </c>
      <c r="D270" s="21"/>
      <c r="E270" s="21"/>
      <c r="F270" s="21"/>
      <c r="G270" s="21"/>
      <c r="H270" s="23"/>
      <c r="I270" s="34"/>
      <c r="J270" s="34"/>
      <c r="K270" s="34"/>
      <c r="L270" s="34"/>
      <c r="M270" s="34"/>
      <c r="N270" s="34"/>
      <c r="O270" s="34"/>
      <c r="P270" s="34"/>
      <c r="Q270" s="34"/>
      <c r="R270" s="34"/>
      <c r="S270" s="34"/>
      <c r="T270" s="34"/>
      <c r="U270" s="34"/>
      <c r="V270" s="34"/>
      <c r="W270" s="34"/>
      <c r="X270" s="34"/>
      <c r="Y270" s="34"/>
      <c r="Z270" s="34"/>
      <c r="AA270" s="34"/>
      <c r="AB270" s="34"/>
      <c r="AC270" s="23"/>
      <c r="AD270" s="23"/>
      <c r="AE270" s="23"/>
      <c r="AF270" s="23"/>
      <c r="AG270" s="23"/>
      <c r="AH270" s="23"/>
      <c r="AI270" s="23"/>
      <c r="AJ270" s="23"/>
      <c r="AK270" s="23"/>
      <c r="AL270" s="21"/>
      <c r="AM270" s="21"/>
      <c r="AN270" s="21"/>
      <c r="AO270" s="21"/>
      <c r="AP270" s="21"/>
    </row>
    <row r="271" spans="1:42" ht="12" customHeight="1" x14ac:dyDescent="0.25">
      <c r="A271" s="127" t="s">
        <v>233</v>
      </c>
      <c r="B271" s="48">
        <v>2604955.37</v>
      </c>
      <c r="C271" s="126"/>
      <c r="D271" s="23"/>
      <c r="E271" s="23"/>
      <c r="F271" s="23"/>
      <c r="G271" s="23"/>
      <c r="H271" s="23"/>
      <c r="I271" s="6"/>
      <c r="J271" s="6"/>
      <c r="K271" s="6"/>
      <c r="L271" s="6"/>
      <c r="M271" s="6"/>
      <c r="N271" s="6"/>
      <c r="O271" s="6"/>
      <c r="P271" s="6"/>
      <c r="Q271" s="6"/>
      <c r="R271" s="6"/>
      <c r="S271" s="6"/>
      <c r="T271" s="6"/>
      <c r="U271" s="6"/>
      <c r="V271" s="6"/>
      <c r="W271" s="6"/>
      <c r="X271" s="6"/>
      <c r="Y271" s="6"/>
      <c r="Z271" s="6"/>
      <c r="AA271" s="6"/>
      <c r="AB271" s="6"/>
      <c r="AC271" s="23"/>
      <c r="AD271" s="23"/>
      <c r="AE271" s="23"/>
      <c r="AF271" s="23"/>
      <c r="AG271" s="23"/>
      <c r="AH271" s="23"/>
      <c r="AI271" s="23"/>
      <c r="AJ271" s="23"/>
      <c r="AK271" s="23"/>
      <c r="AL271" s="23"/>
      <c r="AM271" s="23"/>
      <c r="AN271" s="23"/>
      <c r="AO271" s="23"/>
      <c r="AP271" s="23"/>
    </row>
    <row r="272" spans="1:42" x14ac:dyDescent="0.25">
      <c r="A272" s="127" t="s">
        <v>232</v>
      </c>
      <c r="B272" s="48">
        <v>0</v>
      </c>
      <c r="C272" s="126"/>
      <c r="D272" s="23"/>
      <c r="E272" s="23"/>
      <c r="F272" s="23"/>
      <c r="G272" s="23"/>
      <c r="H272" s="90"/>
      <c r="I272" s="6"/>
      <c r="J272" s="6"/>
      <c r="K272" s="6"/>
      <c r="L272" s="6"/>
      <c r="M272" s="6"/>
      <c r="N272" s="6"/>
      <c r="O272" s="6"/>
      <c r="P272" s="6"/>
      <c r="Q272" s="6"/>
      <c r="R272" s="6"/>
      <c r="S272" s="6"/>
      <c r="T272" s="6"/>
      <c r="U272" s="6"/>
      <c r="V272" s="6"/>
      <c r="W272" s="6"/>
      <c r="X272" s="6"/>
      <c r="Y272" s="6"/>
      <c r="Z272" s="6"/>
      <c r="AA272" s="6"/>
      <c r="AB272" s="6"/>
      <c r="AC272" s="90"/>
      <c r="AD272" s="90"/>
      <c r="AE272" s="90"/>
      <c r="AF272" s="90"/>
      <c r="AG272" s="90"/>
      <c r="AH272" s="90"/>
      <c r="AI272" s="90"/>
      <c r="AJ272" s="90"/>
      <c r="AK272" s="90"/>
      <c r="AL272" s="23"/>
      <c r="AM272" s="23"/>
      <c r="AN272" s="23"/>
      <c r="AO272" s="23"/>
      <c r="AP272" s="23"/>
    </row>
    <row r="273" spans="1:42" ht="12" customHeight="1" x14ac:dyDescent="0.25">
      <c r="A273" s="127" t="s">
        <v>231</v>
      </c>
      <c r="B273" s="48">
        <v>0</v>
      </c>
      <c r="C273" s="126"/>
      <c r="D273" s="23"/>
      <c r="E273" s="23"/>
      <c r="F273" s="23"/>
      <c r="G273" s="23"/>
      <c r="H273" s="90"/>
      <c r="I273" s="6"/>
      <c r="J273" s="6"/>
      <c r="K273" s="6"/>
      <c r="L273" s="6"/>
      <c r="M273" s="6"/>
      <c r="N273" s="6"/>
      <c r="O273" s="6"/>
      <c r="P273" s="6"/>
      <c r="Q273" s="6"/>
      <c r="R273" s="6"/>
      <c r="S273" s="6"/>
      <c r="T273" s="6"/>
      <c r="U273" s="6"/>
      <c r="V273" s="6"/>
      <c r="W273" s="6"/>
      <c r="X273" s="6"/>
      <c r="Y273" s="6"/>
      <c r="Z273" s="6"/>
      <c r="AA273" s="6"/>
      <c r="AB273" s="6"/>
      <c r="AC273" s="90"/>
      <c r="AD273" s="90"/>
      <c r="AE273" s="90"/>
      <c r="AF273" s="90"/>
      <c r="AG273" s="90"/>
      <c r="AH273" s="90"/>
      <c r="AI273" s="90"/>
      <c r="AJ273" s="90"/>
      <c r="AK273" s="90"/>
      <c r="AL273" s="23"/>
      <c r="AM273" s="23"/>
      <c r="AN273" s="23"/>
      <c r="AO273" s="23"/>
      <c r="AP273" s="23"/>
    </row>
    <row r="274" spans="1:42" ht="12" customHeight="1" x14ac:dyDescent="0.25">
      <c r="A274" s="127" t="s">
        <v>230</v>
      </c>
      <c r="B274" s="48">
        <v>0</v>
      </c>
      <c r="C274" s="126"/>
      <c r="D274" s="23"/>
      <c r="E274" s="23"/>
      <c r="F274" s="23"/>
      <c r="G274" s="23"/>
      <c r="H274" s="90"/>
      <c r="I274" s="6"/>
      <c r="J274" s="6"/>
      <c r="K274" s="6"/>
      <c r="L274" s="6"/>
      <c r="M274" s="6"/>
      <c r="N274" s="6"/>
      <c r="O274" s="6"/>
      <c r="P274" s="6"/>
      <c r="Q274" s="6"/>
      <c r="R274" s="6"/>
      <c r="S274" s="6"/>
      <c r="T274" s="6"/>
      <c r="U274" s="6"/>
      <c r="V274" s="6"/>
      <c r="W274" s="6"/>
      <c r="X274" s="6"/>
      <c r="Y274" s="6"/>
      <c r="Z274" s="6"/>
      <c r="AA274" s="6"/>
      <c r="AB274" s="6"/>
      <c r="AC274" s="90"/>
      <c r="AD274" s="90"/>
      <c r="AE274" s="90"/>
      <c r="AF274" s="90"/>
      <c r="AG274" s="90"/>
      <c r="AH274" s="90"/>
      <c r="AI274" s="90"/>
      <c r="AJ274" s="90"/>
      <c r="AK274" s="90"/>
      <c r="AL274" s="23"/>
      <c r="AM274" s="23"/>
      <c r="AN274" s="23"/>
      <c r="AO274" s="23"/>
      <c r="AP274" s="23"/>
    </row>
    <row r="275" spans="1:42" ht="12" customHeight="1" x14ac:dyDescent="0.25">
      <c r="A275" s="127" t="s">
        <v>229</v>
      </c>
      <c r="B275" s="48">
        <v>0</v>
      </c>
      <c r="C275" s="126"/>
      <c r="D275" s="23"/>
      <c r="E275" s="23"/>
      <c r="F275" s="23"/>
      <c r="G275" s="23"/>
      <c r="H275" s="90"/>
      <c r="I275" s="6"/>
      <c r="J275" s="6"/>
      <c r="K275" s="6"/>
      <c r="L275" s="6"/>
      <c r="M275" s="6"/>
      <c r="N275" s="6"/>
      <c r="O275" s="6"/>
      <c r="P275" s="6"/>
      <c r="Q275" s="6"/>
      <c r="R275" s="6"/>
      <c r="S275" s="6"/>
      <c r="T275" s="6"/>
      <c r="U275" s="6"/>
      <c r="V275" s="6"/>
      <c r="W275" s="6"/>
      <c r="X275" s="6"/>
      <c r="Y275" s="6"/>
      <c r="Z275" s="6"/>
      <c r="AA275" s="6"/>
      <c r="AB275" s="6"/>
      <c r="AC275" s="90"/>
      <c r="AD275" s="90"/>
      <c r="AE275" s="90"/>
      <c r="AF275" s="90"/>
      <c r="AG275" s="90"/>
      <c r="AH275" s="90"/>
      <c r="AI275" s="90"/>
      <c r="AJ275" s="90"/>
      <c r="AK275" s="90"/>
      <c r="AL275" s="23"/>
      <c r="AM275" s="23"/>
      <c r="AN275" s="23"/>
      <c r="AO275" s="23"/>
      <c r="AP275" s="23"/>
    </row>
    <row r="276" spans="1:42" x14ac:dyDescent="0.25">
      <c r="A276" s="127" t="s">
        <v>228</v>
      </c>
      <c r="B276" s="48">
        <v>332.67</v>
      </c>
      <c r="C276" s="126"/>
      <c r="D276" s="23"/>
      <c r="E276" s="23"/>
      <c r="F276" s="23"/>
      <c r="G276" s="23"/>
      <c r="H276" s="128"/>
      <c r="I276" s="6"/>
      <c r="J276" s="6"/>
      <c r="K276" s="6"/>
      <c r="L276" s="6"/>
      <c r="M276" s="6"/>
      <c r="N276" s="6"/>
      <c r="O276" s="6"/>
      <c r="P276" s="6"/>
      <c r="Q276" s="6"/>
      <c r="R276" s="6"/>
      <c r="S276" s="6"/>
      <c r="T276" s="6"/>
      <c r="U276" s="6"/>
      <c r="V276" s="6"/>
      <c r="W276" s="6"/>
      <c r="X276" s="6"/>
      <c r="Y276" s="6"/>
      <c r="Z276" s="6"/>
      <c r="AA276" s="6"/>
      <c r="AB276" s="6"/>
      <c r="AC276" s="128"/>
      <c r="AD276" s="128"/>
      <c r="AE276" s="128"/>
      <c r="AF276" s="128"/>
      <c r="AG276" s="128"/>
      <c r="AH276" s="128"/>
      <c r="AI276" s="128"/>
      <c r="AJ276" s="128"/>
      <c r="AK276" s="128"/>
      <c r="AL276" s="23"/>
      <c r="AM276" s="23"/>
      <c r="AN276" s="23"/>
      <c r="AO276" s="23"/>
      <c r="AP276" s="23"/>
    </row>
    <row r="277" spans="1:42" ht="12" customHeight="1" x14ac:dyDescent="0.25">
      <c r="A277" s="127" t="s">
        <v>227</v>
      </c>
      <c r="B277" s="48">
        <v>0</v>
      </c>
      <c r="C277" s="126"/>
      <c r="D277" s="23"/>
      <c r="E277" s="23"/>
      <c r="F277" s="23"/>
      <c r="G277" s="23"/>
      <c r="H277" s="90"/>
      <c r="I277" s="6"/>
      <c r="J277" s="6"/>
      <c r="K277" s="6"/>
      <c r="L277" s="6"/>
      <c r="M277" s="6"/>
      <c r="N277" s="6"/>
      <c r="O277" s="6"/>
      <c r="P277" s="6"/>
      <c r="Q277" s="6"/>
      <c r="R277" s="6"/>
      <c r="S277" s="6"/>
      <c r="T277" s="6"/>
      <c r="U277" s="6"/>
      <c r="V277" s="6"/>
      <c r="W277" s="6"/>
      <c r="X277" s="6"/>
      <c r="Y277" s="6"/>
      <c r="Z277" s="6"/>
      <c r="AA277" s="6"/>
      <c r="AB277" s="6"/>
      <c r="AC277" s="90"/>
      <c r="AD277" s="90"/>
      <c r="AE277" s="90"/>
      <c r="AF277" s="90"/>
      <c r="AG277" s="90"/>
      <c r="AH277" s="90"/>
      <c r="AI277" s="90"/>
      <c r="AJ277" s="90"/>
      <c r="AK277" s="90"/>
      <c r="AL277" s="23"/>
      <c r="AM277" s="23"/>
      <c r="AN277" s="23"/>
      <c r="AO277" s="23"/>
      <c r="AP277" s="23"/>
    </row>
    <row r="278" spans="1:42" ht="12" customHeight="1" thickBot="1" x14ac:dyDescent="0.3">
      <c r="A278" s="125" t="s">
        <v>226</v>
      </c>
      <c r="B278" s="124"/>
      <c r="C278" s="123">
        <f>+C247-C248+C270</f>
        <v>88542666.470000014</v>
      </c>
      <c r="D278" s="21"/>
      <c r="E278" s="21"/>
      <c r="F278" s="21"/>
      <c r="G278" s="21"/>
      <c r="H278" s="6"/>
      <c r="I278" s="34"/>
      <c r="J278" s="34"/>
      <c r="K278" s="34"/>
      <c r="L278" s="34"/>
      <c r="M278" s="34"/>
      <c r="N278" s="34"/>
      <c r="O278" s="34"/>
      <c r="P278" s="34"/>
      <c r="Q278" s="34"/>
      <c r="R278" s="34"/>
      <c r="S278" s="34"/>
      <c r="T278" s="34"/>
      <c r="U278" s="34"/>
      <c r="V278" s="34"/>
      <c r="W278" s="34"/>
      <c r="X278" s="34"/>
      <c r="Y278" s="34"/>
      <c r="Z278" s="34"/>
      <c r="AA278" s="34"/>
      <c r="AB278" s="34"/>
      <c r="AC278" s="6"/>
      <c r="AD278" s="6"/>
      <c r="AE278" s="6"/>
      <c r="AF278" s="6"/>
      <c r="AG278" s="6"/>
      <c r="AH278" s="6"/>
      <c r="AI278" s="6"/>
      <c r="AJ278" s="6"/>
      <c r="AK278" s="6"/>
      <c r="AL278" s="21"/>
      <c r="AM278" s="21"/>
      <c r="AN278" s="21"/>
      <c r="AO278" s="21"/>
      <c r="AP278" s="21"/>
    </row>
    <row r="279" spans="1:42" ht="12" customHeight="1" x14ac:dyDescent="0.25">
      <c r="A279" s="34"/>
      <c r="B279" s="35"/>
      <c r="C279" s="122"/>
      <c r="D279" s="21"/>
      <c r="E279" s="21"/>
      <c r="F279" s="21"/>
      <c r="G279" s="21"/>
      <c r="H279" s="6"/>
      <c r="I279" s="34"/>
      <c r="J279" s="34"/>
      <c r="K279" s="34"/>
      <c r="L279" s="34"/>
      <c r="M279" s="34"/>
      <c r="N279" s="34"/>
      <c r="O279" s="34"/>
      <c r="P279" s="34"/>
      <c r="Q279" s="34"/>
      <c r="R279" s="34"/>
      <c r="S279" s="34"/>
      <c r="T279" s="34"/>
      <c r="U279" s="34"/>
      <c r="V279" s="34"/>
      <c r="W279" s="34"/>
      <c r="X279" s="34"/>
      <c r="Y279" s="34"/>
      <c r="Z279" s="34"/>
      <c r="AA279" s="34"/>
      <c r="AB279" s="34"/>
      <c r="AC279" s="6"/>
      <c r="AD279" s="6"/>
      <c r="AE279" s="6"/>
      <c r="AF279" s="6"/>
      <c r="AG279" s="6"/>
      <c r="AH279" s="6"/>
      <c r="AI279" s="6"/>
      <c r="AJ279" s="6"/>
      <c r="AK279" s="6"/>
      <c r="AL279" s="21"/>
      <c r="AM279" s="21"/>
      <c r="AN279" s="21"/>
      <c r="AO279" s="21"/>
      <c r="AP279" s="21"/>
    </row>
    <row r="280" spans="1:42" x14ac:dyDescent="0.25">
      <c r="A280" s="262" t="s">
        <v>225</v>
      </c>
      <c r="B280" s="262"/>
      <c r="C280" s="262"/>
      <c r="D280" s="262"/>
      <c r="E280" s="262"/>
      <c r="F280" s="262"/>
      <c r="G280" s="262"/>
      <c r="H280" s="262"/>
      <c r="I280" s="262"/>
    </row>
    <row r="281" spans="1:42" ht="12.75" customHeight="1" x14ac:dyDescent="0.25">
      <c r="A281" s="265" t="s">
        <v>224</v>
      </c>
      <c r="B281" s="265"/>
      <c r="C281" s="265"/>
      <c r="D281" s="265"/>
      <c r="E281" s="265"/>
      <c r="F281" s="265"/>
      <c r="G281" s="265"/>
      <c r="H281" s="265"/>
      <c r="I281" s="265"/>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row>
    <row r="282" spans="1:42" ht="12.75" thickBot="1" x14ac:dyDescent="0.3">
      <c r="A282" s="1" t="s">
        <v>223</v>
      </c>
    </row>
    <row r="283" spans="1:42" ht="12.75" thickBot="1" x14ac:dyDescent="0.3">
      <c r="A283" s="116" t="s">
        <v>216</v>
      </c>
      <c r="B283" s="115">
        <v>2023</v>
      </c>
      <c r="C283" s="78">
        <v>2022</v>
      </c>
    </row>
    <row r="284" spans="1:42" x14ac:dyDescent="0.25">
      <c r="A284" s="114" t="s">
        <v>222</v>
      </c>
      <c r="B284" s="121"/>
      <c r="C284" s="120"/>
      <c r="E284" s="17"/>
      <c r="F284" s="17"/>
      <c r="G284" s="17"/>
      <c r="H284" s="17"/>
      <c r="I284" s="17"/>
      <c r="J284" s="17"/>
      <c r="K284" s="17"/>
      <c r="L284" s="17"/>
      <c r="M284" s="17"/>
      <c r="N284" s="17"/>
      <c r="O284" s="17"/>
      <c r="P284" s="17"/>
      <c r="Q284" s="17"/>
      <c r="R284" s="17"/>
    </row>
    <row r="285" spans="1:42" x14ac:dyDescent="0.25">
      <c r="A285" s="110" t="s">
        <v>221</v>
      </c>
      <c r="B285" s="107">
        <v>124841608</v>
      </c>
      <c r="C285" s="109">
        <v>111952304</v>
      </c>
      <c r="E285" s="24"/>
      <c r="F285" s="24"/>
      <c r="G285" s="24"/>
      <c r="H285" s="24"/>
      <c r="I285" s="24"/>
      <c r="J285" s="24"/>
      <c r="K285" s="84"/>
      <c r="L285" s="24"/>
      <c r="M285" s="24"/>
      <c r="N285" s="24"/>
      <c r="O285" s="24"/>
      <c r="P285" s="24"/>
      <c r="Q285" s="24"/>
      <c r="R285" s="24"/>
    </row>
    <row r="286" spans="1:42" ht="12" customHeight="1" x14ac:dyDescent="0.25">
      <c r="A286" s="110" t="s">
        <v>220</v>
      </c>
      <c r="B286" s="107">
        <v>28694984</v>
      </c>
      <c r="C286" s="109">
        <v>0</v>
      </c>
      <c r="E286" s="24"/>
      <c r="F286" s="24"/>
      <c r="G286" s="24"/>
      <c r="H286" s="24"/>
      <c r="I286" s="24"/>
      <c r="J286" s="24"/>
      <c r="K286" s="84"/>
      <c r="L286" s="84"/>
      <c r="M286" s="84"/>
      <c r="N286" s="84"/>
      <c r="O286" s="84"/>
      <c r="P286" s="84"/>
      <c r="Q286" s="84"/>
      <c r="R286" s="84"/>
    </row>
    <row r="287" spans="1:42" ht="12" customHeight="1" x14ac:dyDescent="0.25">
      <c r="A287" s="110" t="s">
        <v>219</v>
      </c>
      <c r="B287" s="107">
        <v>1102307.24</v>
      </c>
      <c r="C287" s="109">
        <v>16791845.739999998</v>
      </c>
      <c r="E287" s="24"/>
      <c r="F287" s="24"/>
      <c r="G287" s="24"/>
      <c r="H287" s="24"/>
      <c r="I287" s="24"/>
      <c r="J287" s="24"/>
      <c r="K287" s="84"/>
      <c r="L287" s="84"/>
      <c r="M287" s="84"/>
      <c r="N287" s="84"/>
      <c r="O287" s="84"/>
      <c r="P287" s="84"/>
      <c r="Q287" s="84"/>
      <c r="R287" s="84"/>
    </row>
    <row r="288" spans="1:42" ht="12" customHeight="1" x14ac:dyDescent="0.25">
      <c r="A288" s="110" t="s">
        <v>218</v>
      </c>
      <c r="B288" s="107">
        <v>97248931.239999995</v>
      </c>
      <c r="C288" s="109">
        <v>128744149.73999999</v>
      </c>
      <c r="E288" s="24"/>
      <c r="F288" s="24"/>
      <c r="G288" s="24"/>
      <c r="H288" s="24"/>
      <c r="I288" s="24"/>
      <c r="J288" s="24"/>
      <c r="K288" s="84"/>
      <c r="L288" s="24"/>
      <c r="M288" s="24"/>
      <c r="N288" s="24"/>
      <c r="O288" s="24"/>
      <c r="P288" s="24"/>
      <c r="Q288" s="24"/>
      <c r="R288" s="24"/>
    </row>
    <row r="289" spans="1:18" ht="12" customHeight="1" thickBot="1" x14ac:dyDescent="0.3">
      <c r="A289" s="108" t="s">
        <v>217</v>
      </c>
      <c r="B289" s="261">
        <v>97248931.239999995</v>
      </c>
      <c r="C289" s="106">
        <v>128744149.73999999</v>
      </c>
      <c r="E289" s="24"/>
      <c r="F289" s="24"/>
      <c r="G289" s="24"/>
      <c r="H289" s="24"/>
      <c r="I289" s="24"/>
      <c r="J289" s="24"/>
      <c r="K289" s="84"/>
      <c r="L289" s="24"/>
      <c r="M289" s="24"/>
      <c r="N289" s="24"/>
      <c r="O289" s="24"/>
      <c r="P289" s="24"/>
      <c r="Q289" s="24"/>
      <c r="R289" s="24"/>
    </row>
    <row r="290" spans="1:18" ht="12" customHeight="1" x14ac:dyDescent="0.25">
      <c r="A290" s="119"/>
      <c r="B290" s="118"/>
      <c r="C290" s="117"/>
      <c r="E290" s="24"/>
      <c r="F290" s="24"/>
      <c r="G290" s="24"/>
      <c r="H290" s="24"/>
      <c r="I290" s="24"/>
      <c r="J290" s="24"/>
      <c r="K290" s="84"/>
      <c r="L290" s="24"/>
      <c r="M290" s="24"/>
      <c r="N290" s="24"/>
      <c r="O290" s="24"/>
      <c r="P290" s="24"/>
      <c r="Q290" s="24"/>
      <c r="R290" s="24"/>
    </row>
    <row r="291" spans="1:18" ht="12" customHeight="1" thickBot="1" x14ac:dyDescent="0.3">
      <c r="A291" s="119"/>
      <c r="B291" s="118"/>
      <c r="C291" s="117"/>
      <c r="E291" s="24"/>
      <c r="F291" s="24"/>
      <c r="G291" s="24"/>
      <c r="H291" s="24"/>
      <c r="I291" s="24"/>
      <c r="J291" s="24"/>
      <c r="K291" s="84"/>
      <c r="L291" s="24"/>
      <c r="M291" s="24"/>
      <c r="N291" s="24"/>
      <c r="O291" s="24"/>
      <c r="P291" s="24"/>
      <c r="Q291" s="24"/>
      <c r="R291" s="24"/>
    </row>
    <row r="292" spans="1:18" ht="12" customHeight="1" thickBot="1" x14ac:dyDescent="0.3">
      <c r="A292" s="116" t="s">
        <v>216</v>
      </c>
      <c r="B292" s="115">
        <v>2023</v>
      </c>
      <c r="C292" s="78">
        <v>2022</v>
      </c>
      <c r="E292" s="24"/>
      <c r="F292" s="24"/>
      <c r="G292" s="24"/>
      <c r="H292" s="24"/>
      <c r="I292" s="24"/>
      <c r="J292" s="24"/>
      <c r="K292" s="84"/>
      <c r="L292" s="24"/>
      <c r="M292" s="24"/>
      <c r="N292" s="24"/>
      <c r="O292" s="24"/>
      <c r="P292" s="24"/>
      <c r="Q292" s="24"/>
      <c r="R292" s="24"/>
    </row>
    <row r="293" spans="1:18" ht="12.75" customHeight="1" x14ac:dyDescent="0.25">
      <c r="A293" s="114" t="s">
        <v>215</v>
      </c>
      <c r="B293" s="113"/>
      <c r="C293" s="112"/>
      <c r="E293" s="24"/>
      <c r="F293" s="24"/>
      <c r="G293" s="24"/>
      <c r="H293" s="24"/>
      <c r="I293" s="24"/>
      <c r="J293" s="24"/>
      <c r="K293" s="24"/>
      <c r="L293" s="24"/>
      <c r="M293" s="24"/>
      <c r="N293" s="24"/>
      <c r="O293" s="24"/>
      <c r="P293" s="24"/>
      <c r="Q293" s="24"/>
      <c r="R293" s="24"/>
    </row>
    <row r="294" spans="1:18" ht="12" customHeight="1" x14ac:dyDescent="0.25">
      <c r="A294" s="110" t="s">
        <v>214</v>
      </c>
      <c r="B294" s="107">
        <v>124841608</v>
      </c>
      <c r="C294" s="109">
        <v>111952304</v>
      </c>
      <c r="E294" s="24"/>
      <c r="F294" s="24"/>
      <c r="G294" s="24"/>
      <c r="H294" s="24"/>
      <c r="I294" s="24"/>
      <c r="J294" s="24"/>
      <c r="K294" s="24"/>
      <c r="L294" s="24"/>
      <c r="M294" s="24"/>
      <c r="N294" s="24"/>
      <c r="O294" s="24"/>
      <c r="P294" s="24"/>
      <c r="Q294" s="24"/>
      <c r="R294" s="24"/>
    </row>
    <row r="295" spans="1:18" ht="12" customHeight="1" x14ac:dyDescent="0.25">
      <c r="A295" s="110" t="s">
        <v>213</v>
      </c>
      <c r="B295" s="107">
        <v>22382561.93</v>
      </c>
      <c r="C295" s="109">
        <v>3056379.07</v>
      </c>
      <c r="E295" s="84"/>
      <c r="F295" s="84"/>
      <c r="G295" s="84"/>
      <c r="H295" s="84"/>
      <c r="I295" s="84"/>
      <c r="J295" s="84"/>
      <c r="K295" s="111"/>
      <c r="L295" s="111"/>
      <c r="M295" s="111"/>
      <c r="N295" s="111"/>
      <c r="O295" s="111"/>
      <c r="P295" s="111"/>
      <c r="Q295" s="111"/>
      <c r="R295" s="111"/>
    </row>
    <row r="296" spans="1:18" ht="12" customHeight="1" x14ac:dyDescent="0.25">
      <c r="A296" s="110" t="s">
        <v>212</v>
      </c>
      <c r="B296" s="107">
        <v>4862910.47</v>
      </c>
      <c r="C296" s="109">
        <v>16791845.879999999</v>
      </c>
      <c r="E296" s="84"/>
      <c r="F296" s="84"/>
      <c r="G296" s="84"/>
      <c r="H296" s="84"/>
      <c r="I296" s="84"/>
      <c r="J296" s="84"/>
      <c r="K296" s="84"/>
      <c r="L296" s="24"/>
      <c r="M296" s="24"/>
      <c r="N296" s="24"/>
      <c r="O296" s="24"/>
      <c r="P296" s="24"/>
      <c r="Q296" s="24"/>
      <c r="R296" s="24"/>
    </row>
    <row r="297" spans="1:18" ht="12" customHeight="1" x14ac:dyDescent="0.25">
      <c r="A297" s="110" t="s">
        <v>211</v>
      </c>
      <c r="B297" s="107">
        <v>107321956.54000001</v>
      </c>
      <c r="C297" s="109">
        <v>125687770.81</v>
      </c>
      <c r="E297" s="84"/>
      <c r="F297" s="84"/>
      <c r="G297" s="84"/>
      <c r="H297" s="84"/>
      <c r="I297" s="84"/>
      <c r="J297" s="84"/>
      <c r="K297" s="84"/>
      <c r="L297" s="24"/>
      <c r="M297" s="24"/>
      <c r="N297" s="24"/>
      <c r="O297" s="24"/>
      <c r="P297" s="24"/>
      <c r="Q297" s="24"/>
      <c r="R297" s="24"/>
    </row>
    <row r="298" spans="1:18" ht="12" customHeight="1" x14ac:dyDescent="0.25">
      <c r="A298" s="110" t="s">
        <v>210</v>
      </c>
      <c r="B298" s="107">
        <v>85992092.150000006</v>
      </c>
      <c r="C298" s="109">
        <v>125687770.67</v>
      </c>
      <c r="D298" s="83"/>
      <c r="E298" s="84"/>
      <c r="F298" s="84"/>
      <c r="G298" s="84"/>
      <c r="H298" s="84"/>
      <c r="I298" s="84"/>
      <c r="J298" s="84"/>
      <c r="K298" s="84"/>
      <c r="L298" s="24"/>
      <c r="M298" s="24"/>
      <c r="N298" s="24"/>
      <c r="O298" s="24"/>
      <c r="P298" s="24"/>
      <c r="Q298" s="24"/>
      <c r="R298" s="24"/>
    </row>
    <row r="299" spans="1:18" ht="12" customHeight="1" x14ac:dyDescent="0.25">
      <c r="A299" s="110" t="s">
        <v>209</v>
      </c>
      <c r="B299" s="107">
        <v>85992092.150000006</v>
      </c>
      <c r="C299" s="109">
        <v>114467353.29000001</v>
      </c>
      <c r="D299" s="83"/>
      <c r="E299" s="84"/>
      <c r="F299" s="84"/>
      <c r="G299" s="84"/>
      <c r="H299" s="84"/>
      <c r="I299" s="84"/>
      <c r="J299" s="84"/>
      <c r="K299" s="84"/>
      <c r="L299" s="24"/>
      <c r="M299" s="24"/>
      <c r="N299" s="24"/>
      <c r="O299" s="24"/>
      <c r="P299" s="24"/>
      <c r="Q299" s="24"/>
      <c r="R299" s="24"/>
    </row>
    <row r="300" spans="1:18" ht="12" customHeight="1" thickBot="1" x14ac:dyDescent="0.3">
      <c r="A300" s="108" t="s">
        <v>208</v>
      </c>
      <c r="B300" s="107">
        <v>85992092.150000006</v>
      </c>
      <c r="C300" s="106">
        <v>114467353.29000001</v>
      </c>
      <c r="D300" s="83"/>
      <c r="E300" s="84"/>
      <c r="F300" s="84"/>
      <c r="G300" s="84"/>
      <c r="H300" s="84"/>
      <c r="I300" s="84"/>
      <c r="J300" s="84"/>
      <c r="K300" s="84"/>
      <c r="L300" s="24"/>
      <c r="M300" s="24"/>
      <c r="N300" s="24"/>
      <c r="O300" s="24"/>
      <c r="P300" s="24"/>
      <c r="Q300" s="24"/>
      <c r="R300" s="24"/>
    </row>
    <row r="301" spans="1:18" ht="27" customHeight="1" x14ac:dyDescent="0.25">
      <c r="A301" s="265" t="s">
        <v>207</v>
      </c>
      <c r="B301" s="265"/>
      <c r="C301" s="265"/>
      <c r="D301" s="265"/>
      <c r="E301" s="265"/>
      <c r="F301" s="265"/>
      <c r="G301" s="265"/>
      <c r="H301" s="265"/>
      <c r="I301" s="265"/>
    </row>
    <row r="302" spans="1:18" ht="27" customHeight="1" x14ac:dyDescent="0.25">
      <c r="A302" s="5"/>
      <c r="B302" s="5"/>
      <c r="C302" s="5"/>
      <c r="D302" s="5"/>
      <c r="E302" s="5"/>
      <c r="F302" s="5"/>
      <c r="G302" s="5"/>
      <c r="H302" s="5"/>
      <c r="I302" s="5"/>
    </row>
    <row r="303" spans="1:18" x14ac:dyDescent="0.25">
      <c r="A303" s="5"/>
      <c r="B303" s="5"/>
      <c r="C303" s="5"/>
      <c r="D303" s="5"/>
      <c r="E303" s="5"/>
      <c r="F303" s="5"/>
      <c r="G303" s="5"/>
      <c r="H303" s="5"/>
      <c r="I303" s="5"/>
    </row>
    <row r="304" spans="1:18" x14ac:dyDescent="0.25">
      <c r="A304" s="262" t="s">
        <v>206</v>
      </c>
      <c r="B304" s="262"/>
      <c r="C304" s="262"/>
      <c r="D304" s="262"/>
      <c r="E304" s="262"/>
      <c r="F304" s="262"/>
      <c r="G304" s="262"/>
      <c r="H304" s="262"/>
      <c r="I304" s="262"/>
    </row>
    <row r="305" spans="1:42" x14ac:dyDescent="0.25">
      <c r="A305" s="105"/>
      <c r="B305" s="105"/>
      <c r="C305" s="105"/>
      <c r="D305" s="105"/>
      <c r="E305" s="105"/>
      <c r="F305" s="105"/>
      <c r="G305" s="105"/>
      <c r="H305" s="105"/>
      <c r="I305" s="105"/>
    </row>
    <row r="306" spans="1:42" x14ac:dyDescent="0.25">
      <c r="A306" s="4" t="s">
        <v>205</v>
      </c>
    </row>
    <row r="307" spans="1:42" ht="51.75" customHeight="1" x14ac:dyDescent="0.25">
      <c r="A307" s="265" t="s">
        <v>204</v>
      </c>
      <c r="B307" s="265"/>
      <c r="C307" s="265"/>
      <c r="D307" s="265"/>
      <c r="E307" s="265"/>
      <c r="F307" s="265"/>
      <c r="G307" s="265"/>
      <c r="H307" s="265"/>
      <c r="I307" s="26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row>
    <row r="308" spans="1:42"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row>
    <row r="309" spans="1:42" x14ac:dyDescent="0.25">
      <c r="A309" s="4" t="s">
        <v>203</v>
      </c>
    </row>
    <row r="310" spans="1:42" x14ac:dyDescent="0.25">
      <c r="A310" s="4"/>
    </row>
    <row r="311" spans="1:42" x14ac:dyDescent="0.25">
      <c r="A311" s="4" t="s">
        <v>202</v>
      </c>
    </row>
    <row r="312" spans="1:42" ht="207" customHeight="1" x14ac:dyDescent="0.25">
      <c r="A312" s="265" t="s">
        <v>201</v>
      </c>
      <c r="B312" s="265"/>
      <c r="C312" s="265"/>
      <c r="D312" s="265"/>
      <c r="E312" s="265"/>
      <c r="F312" s="265"/>
      <c r="G312" s="265"/>
      <c r="H312" s="265"/>
      <c r="I312" s="26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row>
    <row r="313" spans="1:42" x14ac:dyDescent="0.25">
      <c r="A313" s="1" t="s">
        <v>200</v>
      </c>
    </row>
    <row r="314" spans="1:42" x14ac:dyDescent="0.25">
      <c r="A314" s="104" t="s">
        <v>199</v>
      </c>
    </row>
    <row r="315" spans="1:42" x14ac:dyDescent="0.25">
      <c r="A315" s="1" t="s">
        <v>198</v>
      </c>
    </row>
    <row r="316" spans="1:42" x14ac:dyDescent="0.25">
      <c r="A316" s="1" t="s">
        <v>197</v>
      </c>
    </row>
    <row r="317" spans="1:42" x14ac:dyDescent="0.25">
      <c r="A317" s="1" t="s">
        <v>196</v>
      </c>
    </row>
    <row r="318" spans="1:42" x14ac:dyDescent="0.25">
      <c r="A318" s="104" t="s">
        <v>195</v>
      </c>
    </row>
    <row r="320" spans="1:42" x14ac:dyDescent="0.25">
      <c r="A320" s="4" t="s">
        <v>194</v>
      </c>
    </row>
    <row r="321" spans="1:42" ht="36" customHeight="1" x14ac:dyDescent="0.2">
      <c r="A321" s="301" t="s">
        <v>193</v>
      </c>
      <c r="B321" s="301"/>
      <c r="C321" s="301"/>
      <c r="D321" s="301"/>
      <c r="E321" s="301"/>
      <c r="F321" s="301"/>
      <c r="G321" s="301"/>
      <c r="H321" s="301"/>
      <c r="I321" s="301"/>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row>
    <row r="322" spans="1:42" ht="25.5" customHeight="1" x14ac:dyDescent="0.25">
      <c r="A322" s="297" t="s">
        <v>192</v>
      </c>
      <c r="B322" s="297"/>
      <c r="C322" s="297"/>
      <c r="D322" s="297"/>
      <c r="E322" s="297"/>
      <c r="F322" s="297"/>
      <c r="G322" s="297"/>
      <c r="H322" s="297"/>
      <c r="I322" s="297"/>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row>
    <row r="323" spans="1:42" ht="15" customHeight="1" x14ac:dyDescent="0.25">
      <c r="A323" s="297" t="s">
        <v>191</v>
      </c>
      <c r="B323" s="297"/>
      <c r="C323" s="297"/>
      <c r="D323" s="297"/>
      <c r="E323" s="297"/>
      <c r="F323" s="297"/>
      <c r="G323" s="297"/>
      <c r="H323" s="297"/>
      <c r="I323" s="297"/>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row>
    <row r="324" spans="1:42" ht="20.25" customHeight="1" x14ac:dyDescent="0.25">
      <c r="A324" s="297"/>
      <c r="B324" s="297"/>
      <c r="C324" s="297"/>
      <c r="D324" s="297"/>
      <c r="E324" s="297"/>
      <c r="F324" s="297"/>
      <c r="G324" s="297"/>
      <c r="H324" s="297"/>
      <c r="I324" s="297"/>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row>
    <row r="325" spans="1:42" ht="36" customHeight="1" x14ac:dyDescent="0.25">
      <c r="A325" s="265" t="s">
        <v>190</v>
      </c>
      <c r="B325" s="265"/>
      <c r="C325" s="265"/>
      <c r="D325" s="265"/>
      <c r="E325" s="265"/>
      <c r="F325" s="265"/>
      <c r="G325" s="265"/>
      <c r="H325" s="265"/>
      <c r="I325" s="26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row>
    <row r="326" spans="1:42" x14ac:dyDescent="0.25">
      <c r="A326" s="4" t="s">
        <v>189</v>
      </c>
    </row>
    <row r="327" spans="1:42" ht="48.75" customHeight="1" x14ac:dyDescent="0.25">
      <c r="A327" s="265" t="s">
        <v>188</v>
      </c>
      <c r="B327" s="265"/>
      <c r="C327" s="265"/>
      <c r="D327" s="265"/>
      <c r="E327" s="265"/>
      <c r="F327" s="265"/>
      <c r="G327" s="265"/>
      <c r="H327" s="265"/>
      <c r="I327" s="26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row>
    <row r="328" spans="1:42" ht="24.75" customHeight="1" x14ac:dyDescent="0.25">
      <c r="A328" s="265" t="s">
        <v>187</v>
      </c>
      <c r="B328" s="265"/>
      <c r="C328" s="265"/>
      <c r="D328" s="265"/>
      <c r="E328" s="265"/>
      <c r="F328" s="265"/>
      <c r="G328" s="265"/>
      <c r="H328" s="265"/>
      <c r="I328" s="265"/>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row>
    <row r="329" spans="1:42" ht="24.75" customHeight="1" x14ac:dyDescent="0.25">
      <c r="A329" s="265" t="s">
        <v>186</v>
      </c>
      <c r="B329" s="265"/>
      <c r="C329" s="265"/>
      <c r="D329" s="265"/>
      <c r="E329" s="265"/>
      <c r="F329" s="265"/>
      <c r="G329" s="265"/>
      <c r="H329" s="265"/>
      <c r="I329" s="26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row>
    <row r="330" spans="1:42" ht="26.25" customHeight="1" x14ac:dyDescent="0.25">
      <c r="A330" s="297" t="s">
        <v>185</v>
      </c>
      <c r="B330" s="297"/>
      <c r="C330" s="297"/>
      <c r="D330" s="297"/>
      <c r="E330" s="297"/>
      <c r="F330" s="297"/>
      <c r="G330" s="297"/>
      <c r="H330" s="297"/>
      <c r="I330" s="297"/>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row>
    <row r="331" spans="1:42" x14ac:dyDescent="0.25">
      <c r="A331" s="103" t="s">
        <v>184</v>
      </c>
    </row>
    <row r="332" spans="1:42" x14ac:dyDescent="0.25">
      <c r="A332" s="103" t="s">
        <v>183</v>
      </c>
    </row>
    <row r="333" spans="1:42" x14ac:dyDescent="0.25">
      <c r="A333" s="103"/>
    </row>
    <row r="334" spans="1:42" x14ac:dyDescent="0.25">
      <c r="A334" s="4" t="s">
        <v>182</v>
      </c>
    </row>
    <row r="335" spans="1:42" x14ac:dyDescent="0.25">
      <c r="A335" s="4"/>
    </row>
    <row r="336" spans="1:42" ht="25.5" customHeight="1" x14ac:dyDescent="0.25">
      <c r="A336" s="265" t="s">
        <v>181</v>
      </c>
      <c r="B336" s="265"/>
      <c r="C336" s="265"/>
      <c r="D336" s="265"/>
      <c r="E336" s="265"/>
      <c r="F336" s="265"/>
      <c r="G336" s="265"/>
      <c r="H336" s="265"/>
      <c r="I336" s="265"/>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row>
    <row r="337" spans="1:42" x14ac:dyDescent="0.25">
      <c r="A337" s="5"/>
      <c r="B337" s="5"/>
      <c r="C337" s="5"/>
      <c r="D337" s="5"/>
      <c r="E337" s="5"/>
      <c r="F337" s="5"/>
      <c r="G337" s="5"/>
      <c r="H337" s="5"/>
      <c r="I337" s="5"/>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row>
    <row r="338" spans="1:42" x14ac:dyDescent="0.25">
      <c r="A338" s="4" t="s">
        <v>180</v>
      </c>
    </row>
    <row r="339" spans="1:42" x14ac:dyDescent="0.25">
      <c r="A339" s="1" t="s">
        <v>179</v>
      </c>
    </row>
    <row r="341" spans="1:42" x14ac:dyDescent="0.25">
      <c r="A341" s="4" t="s">
        <v>178</v>
      </c>
    </row>
    <row r="342" spans="1:42" ht="27" customHeight="1" x14ac:dyDescent="0.25">
      <c r="A342" s="265" t="s">
        <v>177</v>
      </c>
      <c r="B342" s="265"/>
      <c r="C342" s="265"/>
      <c r="D342" s="265"/>
      <c r="E342" s="265"/>
      <c r="F342" s="265"/>
      <c r="G342" s="265"/>
      <c r="H342" s="265"/>
      <c r="I342" s="26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row>
    <row r="343" spans="1:42" ht="36.75" customHeight="1" x14ac:dyDescent="0.25">
      <c r="A343" s="265" t="s">
        <v>176</v>
      </c>
      <c r="B343" s="265"/>
      <c r="C343" s="265"/>
      <c r="D343" s="265"/>
      <c r="E343" s="265"/>
      <c r="F343" s="265"/>
      <c r="G343" s="265"/>
      <c r="H343" s="265"/>
      <c r="I343" s="26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row>
    <row r="344" spans="1:42" ht="24.75" customHeight="1" x14ac:dyDescent="0.25">
      <c r="A344" s="265" t="s">
        <v>175</v>
      </c>
      <c r="B344" s="265"/>
      <c r="C344" s="265"/>
      <c r="D344" s="265"/>
      <c r="E344" s="265"/>
      <c r="F344" s="265"/>
      <c r="G344" s="265"/>
      <c r="H344" s="265"/>
      <c r="I344" s="26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row>
    <row r="345" spans="1:42" ht="16.5" customHeight="1" x14ac:dyDescent="0.25">
      <c r="A345" s="297" t="s">
        <v>174</v>
      </c>
      <c r="B345" s="297"/>
      <c r="C345" s="297"/>
      <c r="D345" s="297"/>
      <c r="E345" s="297"/>
      <c r="F345" s="297"/>
      <c r="G345" s="297"/>
      <c r="H345" s="297"/>
      <c r="I345" s="297"/>
    </row>
    <row r="346" spans="1:42" x14ac:dyDescent="0.25">
      <c r="A346" s="297"/>
      <c r="B346" s="297"/>
      <c r="C346" s="297"/>
      <c r="D346" s="297"/>
      <c r="E346" s="297"/>
      <c r="F346" s="297"/>
      <c r="G346" s="297"/>
      <c r="H346" s="297"/>
      <c r="I346" s="297"/>
    </row>
    <row r="347" spans="1:42" x14ac:dyDescent="0.25">
      <c r="A347" s="6"/>
      <c r="B347" s="6"/>
      <c r="C347" s="6"/>
      <c r="D347" s="6"/>
      <c r="E347" s="6"/>
      <c r="F347" s="6"/>
      <c r="G347" s="6"/>
      <c r="H347" s="6"/>
      <c r="I347" s="6"/>
    </row>
    <row r="348" spans="1:42" x14ac:dyDescent="0.25">
      <c r="A348" s="4" t="s">
        <v>173</v>
      </c>
    </row>
    <row r="349" spans="1:42" x14ac:dyDescent="0.25">
      <c r="A349" s="1" t="s">
        <v>172</v>
      </c>
    </row>
    <row r="350" spans="1:42" ht="25.5" customHeight="1" x14ac:dyDescent="0.25">
      <c r="A350" s="265" t="s">
        <v>171</v>
      </c>
      <c r="B350" s="265"/>
      <c r="C350" s="265"/>
      <c r="D350" s="265"/>
      <c r="E350" s="265"/>
      <c r="F350" s="265"/>
      <c r="G350" s="265"/>
      <c r="H350" s="265"/>
      <c r="I350" s="26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row>
    <row r="351" spans="1:42" ht="26.25" customHeight="1" x14ac:dyDescent="0.25">
      <c r="A351" s="265" t="s">
        <v>170</v>
      </c>
      <c r="B351" s="265"/>
      <c r="C351" s="265"/>
      <c r="D351" s="265"/>
      <c r="E351" s="265"/>
      <c r="F351" s="265"/>
      <c r="G351" s="265"/>
      <c r="H351" s="265"/>
      <c r="I351" s="26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row>
    <row r="352" spans="1:42"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row>
    <row r="353" spans="1:42" x14ac:dyDescent="0.25">
      <c r="A353" s="102" t="s">
        <v>169</v>
      </c>
      <c r="B353" s="101"/>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0"/>
      <c r="AM353" s="100"/>
      <c r="AN353" s="100"/>
      <c r="AO353" s="100"/>
      <c r="AP353" s="100"/>
    </row>
    <row r="354" spans="1:42" ht="38.25" customHeight="1" x14ac:dyDescent="0.25">
      <c r="A354" s="265" t="s">
        <v>168</v>
      </c>
      <c r="B354" s="265"/>
      <c r="C354" s="265"/>
      <c r="D354" s="265"/>
      <c r="E354" s="265"/>
      <c r="F354" s="265"/>
      <c r="G354" s="265"/>
      <c r="H354" s="265"/>
      <c r="I354" s="26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row>
    <row r="355" spans="1:42" ht="28.5" customHeight="1" x14ac:dyDescent="0.25">
      <c r="A355" s="265" t="s">
        <v>167</v>
      </c>
      <c r="B355" s="265"/>
      <c r="C355" s="265"/>
      <c r="D355" s="265"/>
      <c r="E355" s="265"/>
      <c r="F355" s="265"/>
      <c r="G355" s="265"/>
      <c r="H355" s="265"/>
      <c r="I355" s="26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row>
    <row r="356" spans="1:42"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row>
    <row r="357" spans="1:42" x14ac:dyDescent="0.25">
      <c r="A357" s="102" t="s">
        <v>166</v>
      </c>
      <c r="B357" s="101"/>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c r="AL357" s="100"/>
      <c r="AM357" s="100"/>
      <c r="AN357" s="100"/>
      <c r="AO357" s="100"/>
      <c r="AP357" s="100"/>
    </row>
    <row r="358" spans="1:42" ht="25.5" customHeight="1" x14ac:dyDescent="0.25">
      <c r="A358" s="297" t="s">
        <v>165</v>
      </c>
      <c r="B358" s="297"/>
      <c r="C358" s="297"/>
      <c r="D358" s="297"/>
      <c r="E358" s="297"/>
      <c r="F358" s="297"/>
      <c r="G358" s="297"/>
      <c r="H358" s="297"/>
      <c r="I358" s="297"/>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row>
    <row r="359" spans="1:42"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row>
    <row r="360" spans="1:42" x14ac:dyDescent="0.25">
      <c r="A360" s="4" t="s">
        <v>164</v>
      </c>
    </row>
    <row r="361" spans="1:42" x14ac:dyDescent="0.25">
      <c r="A361" s="1" t="s">
        <v>163</v>
      </c>
    </row>
    <row r="363" spans="1:42" x14ac:dyDescent="0.25">
      <c r="A363" s="4" t="s">
        <v>162</v>
      </c>
    </row>
    <row r="364" spans="1:42" x14ac:dyDescent="0.25">
      <c r="A364" s="1" t="s">
        <v>161</v>
      </c>
    </row>
    <row r="366" spans="1:42" x14ac:dyDescent="0.25">
      <c r="A366" s="4" t="s">
        <v>160</v>
      </c>
    </row>
    <row r="367" spans="1:42" x14ac:dyDescent="0.25">
      <c r="A367" s="1" t="s">
        <v>159</v>
      </c>
    </row>
    <row r="368" spans="1:42" ht="24" customHeight="1" x14ac:dyDescent="0.25">
      <c r="A368" s="297" t="s">
        <v>158</v>
      </c>
      <c r="B368" s="297"/>
      <c r="C368" s="297"/>
      <c r="D368" s="297"/>
      <c r="E368" s="297"/>
      <c r="F368" s="297"/>
      <c r="G368" s="297"/>
      <c r="H368" s="297"/>
      <c r="I368" s="297"/>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row>
    <row r="369" spans="1:43" x14ac:dyDescent="0.25">
      <c r="A369" s="1" t="s">
        <v>157</v>
      </c>
    </row>
    <row r="370" spans="1:43" x14ac:dyDescent="0.25">
      <c r="A370" s="1" t="s">
        <v>156</v>
      </c>
    </row>
    <row r="371" spans="1:43" x14ac:dyDescent="0.25">
      <c r="A371" s="1" t="s">
        <v>155</v>
      </c>
    </row>
    <row r="372" spans="1:43" x14ac:dyDescent="0.25">
      <c r="A372" s="1" t="s">
        <v>154</v>
      </c>
    </row>
    <row r="374" spans="1:43" s="2" customFormat="1" x14ac:dyDescent="0.25">
      <c r="A374" s="1" t="s">
        <v>153</v>
      </c>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1:43" s="2" customFormat="1" x14ac:dyDescent="0.25">
      <c r="A375" s="1" t="s">
        <v>152</v>
      </c>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88" spans="1:1" s="2" customFormat="1" x14ac:dyDescent="0.25">
      <c r="A388" s="4" t="s">
        <v>151</v>
      </c>
    </row>
    <row r="422" spans="1:42" x14ac:dyDescent="0.25">
      <c r="A422" s="4" t="s">
        <v>150</v>
      </c>
    </row>
    <row r="423" spans="1:42" x14ac:dyDescent="0.25">
      <c r="A423" s="1" t="s">
        <v>149</v>
      </c>
    </row>
    <row r="425" spans="1:42" x14ac:dyDescent="0.25">
      <c r="A425" s="4" t="s">
        <v>148</v>
      </c>
    </row>
    <row r="426" spans="1:42" ht="27.75" customHeight="1" x14ac:dyDescent="0.2">
      <c r="A426" s="301" t="s">
        <v>147</v>
      </c>
      <c r="B426" s="301"/>
      <c r="C426" s="301"/>
      <c r="D426" s="301"/>
      <c r="E426" s="301"/>
      <c r="F426" s="301"/>
      <c r="G426" s="301"/>
      <c r="H426" s="301"/>
      <c r="I426" s="301"/>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row>
    <row r="427" spans="1:42" ht="27" customHeight="1" x14ac:dyDescent="0.2">
      <c r="A427" s="301" t="s">
        <v>146</v>
      </c>
      <c r="B427" s="301"/>
      <c r="C427" s="301"/>
      <c r="D427" s="301"/>
      <c r="E427" s="301"/>
      <c r="F427" s="301"/>
      <c r="G427" s="301"/>
      <c r="H427" s="301"/>
      <c r="I427" s="301"/>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row>
    <row r="428" spans="1:42" ht="12" customHeight="1" x14ac:dyDescent="0.2">
      <c r="A428" s="302" t="s">
        <v>145</v>
      </c>
      <c r="B428" s="302"/>
      <c r="C428" s="302"/>
      <c r="D428" s="302"/>
      <c r="E428" s="302"/>
      <c r="F428" s="302"/>
      <c r="G428" s="302"/>
      <c r="H428" s="302"/>
      <c r="I428" s="302"/>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row>
    <row r="429" spans="1:42" ht="12" customHeight="1" x14ac:dyDescent="0.2">
      <c r="A429" s="301" t="s">
        <v>144</v>
      </c>
      <c r="B429" s="301"/>
      <c r="C429" s="301"/>
      <c r="D429" s="301"/>
      <c r="E429" s="301"/>
      <c r="F429" s="301"/>
      <c r="G429" s="301"/>
      <c r="H429" s="301"/>
      <c r="I429" s="301"/>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row>
    <row r="430" spans="1:42" ht="38.25" customHeight="1" x14ac:dyDescent="0.2">
      <c r="A430" s="301" t="s">
        <v>143</v>
      </c>
      <c r="B430" s="301"/>
      <c r="C430" s="301"/>
      <c r="D430" s="301"/>
      <c r="E430" s="301"/>
      <c r="F430" s="301"/>
      <c r="G430" s="301"/>
      <c r="H430" s="301"/>
      <c r="I430" s="301"/>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row>
    <row r="431" spans="1:42" x14ac:dyDescent="0.25">
      <c r="A431" s="6" t="s">
        <v>142</v>
      </c>
      <c r="B431" s="99"/>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row>
    <row r="432" spans="1:42" ht="36" customHeight="1" x14ac:dyDescent="0.25">
      <c r="A432" s="297" t="s">
        <v>141</v>
      </c>
      <c r="B432" s="297"/>
      <c r="C432" s="297"/>
      <c r="D432" s="297"/>
      <c r="E432" s="297"/>
      <c r="F432" s="297"/>
      <c r="G432" s="297"/>
      <c r="H432" s="297"/>
      <c r="I432" s="297"/>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row>
    <row r="433" spans="1:42" x14ac:dyDescent="0.25">
      <c r="A433" s="4" t="s">
        <v>140</v>
      </c>
    </row>
    <row r="434" spans="1:42" x14ac:dyDescent="0.25">
      <c r="A434" s="4"/>
    </row>
    <row r="435" spans="1:42" x14ac:dyDescent="0.25">
      <c r="A435" s="4" t="s">
        <v>139</v>
      </c>
    </row>
    <row r="436" spans="1:42" ht="39" customHeight="1" x14ac:dyDescent="0.25">
      <c r="A436" s="265" t="s">
        <v>138</v>
      </c>
      <c r="B436" s="265"/>
      <c r="C436" s="265"/>
      <c r="D436" s="265"/>
      <c r="E436" s="265"/>
      <c r="F436" s="265"/>
      <c r="G436" s="265"/>
      <c r="H436" s="265"/>
      <c r="I436" s="26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row>
    <row r="437" spans="1:42" x14ac:dyDescent="0.25">
      <c r="A437" s="1" t="s">
        <v>137</v>
      </c>
    </row>
    <row r="439" spans="1:42" x14ac:dyDescent="0.25">
      <c r="A439" s="51" t="s">
        <v>136</v>
      </c>
    </row>
    <row r="440" spans="1:42" x14ac:dyDescent="0.25">
      <c r="A440" s="1" t="s">
        <v>135</v>
      </c>
    </row>
    <row r="442" spans="1:42" x14ac:dyDescent="0.25">
      <c r="A442" s="51" t="s">
        <v>134</v>
      </c>
    </row>
    <row r="443" spans="1:42" x14ac:dyDescent="0.25">
      <c r="A443" s="1" t="s">
        <v>133</v>
      </c>
    </row>
    <row r="445" spans="1:42" x14ac:dyDescent="0.25">
      <c r="A445" s="51" t="s">
        <v>132</v>
      </c>
    </row>
    <row r="446" spans="1:42" ht="26.25" customHeight="1" x14ac:dyDescent="0.25">
      <c r="A446" s="297" t="s">
        <v>131</v>
      </c>
      <c r="B446" s="297"/>
      <c r="C446" s="297"/>
      <c r="D446" s="297"/>
      <c r="E446" s="297"/>
      <c r="F446" s="297"/>
      <c r="G446" s="297"/>
      <c r="H446" s="297"/>
      <c r="I446" s="297"/>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row>
    <row r="447" spans="1:42" x14ac:dyDescent="0.25">
      <c r="A447" s="6"/>
      <c r="B447" s="6"/>
      <c r="C447" s="6"/>
      <c r="D447" s="6"/>
      <c r="E447" s="6"/>
      <c r="F447" s="6"/>
      <c r="G447" s="6"/>
      <c r="H447" s="6"/>
      <c r="I447" s="6"/>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row>
    <row r="448" spans="1:42" x14ac:dyDescent="0.25">
      <c r="A448" s="51" t="s">
        <v>130</v>
      </c>
    </row>
    <row r="449" spans="1:42" x14ac:dyDescent="0.25">
      <c r="A449" s="1" t="s">
        <v>129</v>
      </c>
    </row>
    <row r="450" spans="1:42" ht="39.75" customHeight="1" x14ac:dyDescent="0.25">
      <c r="A450" s="297" t="s">
        <v>128</v>
      </c>
      <c r="B450" s="297"/>
      <c r="C450" s="297"/>
      <c r="D450" s="297"/>
      <c r="E450" s="297"/>
      <c r="F450" s="297"/>
      <c r="G450" s="297"/>
      <c r="H450" s="297"/>
      <c r="I450" s="297"/>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row>
    <row r="451" spans="1:42" x14ac:dyDescent="0.25">
      <c r="A451" s="6"/>
      <c r="B451" s="6"/>
      <c r="C451" s="6"/>
      <c r="D451" s="6"/>
      <c r="E451" s="6"/>
      <c r="F451" s="6"/>
      <c r="G451" s="6"/>
      <c r="H451" s="6"/>
      <c r="I451" s="6"/>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row>
    <row r="452" spans="1:42" x14ac:dyDescent="0.25">
      <c r="A452" s="51" t="s">
        <v>127</v>
      </c>
    </row>
    <row r="453" spans="1:42" ht="38.25" customHeight="1" x14ac:dyDescent="0.25">
      <c r="A453" s="297" t="s">
        <v>126</v>
      </c>
      <c r="B453" s="297"/>
      <c r="C453" s="297"/>
      <c r="D453" s="297"/>
      <c r="E453" s="297"/>
      <c r="F453" s="297"/>
      <c r="G453" s="297"/>
      <c r="H453" s="297"/>
      <c r="I453" s="297"/>
    </row>
    <row r="454" spans="1:42" ht="27.75" customHeight="1" x14ac:dyDescent="0.25">
      <c r="A454" s="297" t="s">
        <v>125</v>
      </c>
      <c r="B454" s="297"/>
      <c r="C454" s="297"/>
      <c r="D454" s="297"/>
      <c r="E454" s="297"/>
      <c r="F454" s="297"/>
      <c r="G454" s="297"/>
      <c r="H454" s="297"/>
      <c r="I454" s="297"/>
    </row>
    <row r="455" spans="1:42" x14ac:dyDescent="0.25">
      <c r="A455" s="51" t="s">
        <v>124</v>
      </c>
    </row>
    <row r="456" spans="1:42" x14ac:dyDescent="0.25">
      <c r="A456" s="1" t="s">
        <v>123</v>
      </c>
    </row>
    <row r="458" spans="1:42" x14ac:dyDescent="0.25">
      <c r="A458" s="51" t="s">
        <v>122</v>
      </c>
    </row>
    <row r="459" spans="1:42" x14ac:dyDescent="0.25">
      <c r="A459" s="1" t="s">
        <v>121</v>
      </c>
    </row>
    <row r="461" spans="1:42" x14ac:dyDescent="0.25">
      <c r="A461" s="51" t="s">
        <v>120</v>
      </c>
    </row>
    <row r="462" spans="1:42" x14ac:dyDescent="0.25">
      <c r="A462" s="1" t="s">
        <v>119</v>
      </c>
    </row>
    <row r="464" spans="1:42" x14ac:dyDescent="0.25">
      <c r="A464" s="51" t="s">
        <v>118</v>
      </c>
    </row>
    <row r="465" spans="1:32" x14ac:dyDescent="0.25">
      <c r="A465" s="1" t="s">
        <v>117</v>
      </c>
    </row>
    <row r="466" spans="1:32" x14ac:dyDescent="0.25">
      <c r="A466" s="4" t="s">
        <v>116</v>
      </c>
    </row>
    <row r="467" spans="1:32" x14ac:dyDescent="0.25">
      <c r="A467" s="1" t="s">
        <v>115</v>
      </c>
    </row>
    <row r="468" spans="1:32" x14ac:dyDescent="0.25">
      <c r="A468" s="4" t="s">
        <v>114</v>
      </c>
    </row>
    <row r="469" spans="1:32" s="97" customFormat="1" x14ac:dyDescent="0.25">
      <c r="A469" s="97" t="s">
        <v>439</v>
      </c>
      <c r="B469" s="98"/>
    </row>
    <row r="470" spans="1:32" ht="12.75" thickBot="1" x14ac:dyDescent="0.3"/>
    <row r="471" spans="1:32" ht="24.75" thickBot="1" x14ac:dyDescent="0.3">
      <c r="A471" s="96" t="s">
        <v>113</v>
      </c>
      <c r="B471" s="95" t="s">
        <v>112</v>
      </c>
      <c r="C471" s="95" t="s">
        <v>111</v>
      </c>
      <c r="D471" s="8"/>
      <c r="E471" s="8"/>
      <c r="F471" s="8"/>
      <c r="G471" s="8"/>
      <c r="H471" s="8"/>
      <c r="I471" s="8"/>
      <c r="J471" s="8"/>
      <c r="K471" s="8"/>
      <c r="L471" s="8"/>
      <c r="M471" s="8"/>
      <c r="N471" s="8"/>
      <c r="O471" s="17"/>
      <c r="P471" s="17"/>
      <c r="Q471" s="17"/>
      <c r="R471" s="17"/>
      <c r="S471" s="17"/>
      <c r="T471" s="17"/>
      <c r="U471" s="17"/>
      <c r="V471" s="17"/>
      <c r="W471" s="17"/>
      <c r="X471" s="17"/>
      <c r="Y471" s="16"/>
      <c r="Z471" s="16"/>
      <c r="AA471" s="16"/>
      <c r="AB471" s="16"/>
      <c r="AC471" s="16"/>
      <c r="AD471" s="16"/>
      <c r="AE471" s="16"/>
      <c r="AF471" s="16"/>
    </row>
    <row r="472" spans="1:32" x14ac:dyDescent="0.25">
      <c r="A472" s="94" t="s">
        <v>110</v>
      </c>
      <c r="B472" s="93"/>
      <c r="C472" s="93"/>
      <c r="D472" s="17"/>
      <c r="E472" s="17"/>
      <c r="F472" s="17"/>
      <c r="G472" s="17"/>
      <c r="H472" s="17"/>
      <c r="I472" s="17"/>
      <c r="J472" s="17"/>
      <c r="K472" s="17"/>
      <c r="M472" s="8"/>
      <c r="N472" s="8"/>
      <c r="O472" s="24"/>
      <c r="P472" s="24"/>
      <c r="Q472" s="24"/>
      <c r="R472" s="24"/>
      <c r="S472" s="24"/>
      <c r="T472" s="24"/>
      <c r="U472" s="24"/>
      <c r="V472" s="24"/>
      <c r="W472" s="24"/>
      <c r="X472" s="24"/>
      <c r="Y472" s="6"/>
      <c r="Z472" s="6"/>
      <c r="AA472" s="6"/>
      <c r="AB472" s="6"/>
      <c r="AC472" s="6"/>
      <c r="AD472" s="6"/>
      <c r="AE472" s="6"/>
      <c r="AF472" s="6"/>
    </row>
    <row r="473" spans="1:32" x14ac:dyDescent="0.25">
      <c r="A473" s="15" t="s">
        <v>109</v>
      </c>
      <c r="B473" s="92">
        <v>0</v>
      </c>
      <c r="C473" s="92">
        <v>0</v>
      </c>
      <c r="D473" s="8"/>
      <c r="E473" s="8"/>
      <c r="F473" s="8"/>
      <c r="G473" s="8"/>
      <c r="H473" s="8"/>
      <c r="I473" s="8"/>
      <c r="J473" s="8"/>
      <c r="K473" s="8"/>
      <c r="M473" s="24"/>
      <c r="N473" s="24"/>
      <c r="O473" s="53"/>
      <c r="P473" s="53"/>
      <c r="Q473" s="53"/>
      <c r="R473" s="53"/>
      <c r="S473" s="53"/>
      <c r="T473" s="53"/>
      <c r="U473" s="53"/>
      <c r="V473" s="53"/>
      <c r="W473" s="53"/>
      <c r="X473" s="53"/>
      <c r="Y473" s="90"/>
      <c r="Z473" s="90"/>
      <c r="AA473" s="90"/>
      <c r="AB473" s="90"/>
      <c r="AC473" s="90"/>
      <c r="AD473" s="90"/>
      <c r="AE473" s="90"/>
      <c r="AF473" s="90"/>
    </row>
    <row r="474" spans="1:32" ht="12" customHeight="1" x14ac:dyDescent="0.25">
      <c r="A474" s="15" t="s">
        <v>108</v>
      </c>
      <c r="B474" s="48">
        <f>B19</f>
        <v>12383559.82</v>
      </c>
      <c r="C474" s="48">
        <v>4884721.04</v>
      </c>
      <c r="D474" s="24"/>
      <c r="E474" s="24"/>
      <c r="F474" s="24"/>
      <c r="G474" s="24"/>
      <c r="H474" s="24"/>
      <c r="I474" s="24"/>
      <c r="J474" s="24"/>
      <c r="K474" s="24"/>
      <c r="M474" s="24"/>
      <c r="N474" s="24"/>
      <c r="O474" s="24"/>
      <c r="P474" s="24"/>
      <c r="Q474" s="24"/>
      <c r="R474" s="24"/>
      <c r="S474" s="24"/>
      <c r="T474" s="24"/>
      <c r="U474" s="24"/>
      <c r="V474" s="24"/>
      <c r="W474" s="24"/>
      <c r="X474" s="24"/>
      <c r="Y474" s="23"/>
      <c r="Z474" s="23"/>
      <c r="AA474" s="23"/>
      <c r="AB474" s="23"/>
      <c r="AC474" s="23"/>
      <c r="AD474" s="23"/>
      <c r="AE474" s="23"/>
      <c r="AF474" s="23"/>
    </row>
    <row r="475" spans="1:32" ht="12" customHeight="1" x14ac:dyDescent="0.25">
      <c r="A475" s="15" t="s">
        <v>107</v>
      </c>
      <c r="B475" s="48">
        <v>0</v>
      </c>
      <c r="C475" s="48">
        <v>0</v>
      </c>
      <c r="D475" s="53"/>
      <c r="E475" s="53"/>
      <c r="F475" s="53"/>
      <c r="G475" s="53"/>
      <c r="H475" s="53"/>
      <c r="I475" s="53"/>
      <c r="J475" s="53"/>
      <c r="K475" s="53"/>
      <c r="M475" s="24"/>
      <c r="N475" s="24"/>
      <c r="O475" s="53"/>
      <c r="P475" s="53"/>
      <c r="Q475" s="53"/>
      <c r="R475" s="53"/>
      <c r="S475" s="53"/>
      <c r="T475" s="53"/>
      <c r="U475" s="53"/>
      <c r="V475" s="53"/>
      <c r="W475" s="53"/>
      <c r="X475" s="53"/>
      <c r="Y475" s="90"/>
      <c r="Z475" s="90"/>
      <c r="AA475" s="90"/>
      <c r="AB475" s="90"/>
      <c r="AC475" s="90"/>
      <c r="AD475" s="90"/>
      <c r="AE475" s="90"/>
      <c r="AF475" s="90"/>
    </row>
    <row r="476" spans="1:32" ht="12" customHeight="1" x14ac:dyDescent="0.25">
      <c r="A476" s="15" t="s">
        <v>106</v>
      </c>
      <c r="B476" s="48">
        <f>B20</f>
        <v>166076.76</v>
      </c>
      <c r="C476" s="48">
        <v>12174102.279999999</v>
      </c>
      <c r="D476" s="24"/>
      <c r="E476" s="24"/>
      <c r="F476" s="24"/>
      <c r="G476" s="24"/>
      <c r="H476" s="24"/>
      <c r="I476" s="24"/>
      <c r="J476" s="24"/>
      <c r="K476" s="24"/>
      <c r="M476" s="24"/>
      <c r="N476" s="24"/>
      <c r="O476" s="24"/>
      <c r="P476" s="24"/>
      <c r="Q476" s="24"/>
      <c r="R476" s="24"/>
      <c r="S476" s="24"/>
      <c r="T476" s="24"/>
      <c r="U476" s="24"/>
      <c r="V476" s="24"/>
      <c r="W476" s="24"/>
      <c r="X476" s="24"/>
      <c r="Y476" s="90"/>
      <c r="Z476" s="90"/>
      <c r="AA476" s="90"/>
      <c r="AB476" s="90"/>
      <c r="AC476" s="90"/>
      <c r="AD476" s="90"/>
      <c r="AE476" s="90"/>
      <c r="AF476" s="90"/>
    </row>
    <row r="477" spans="1:32" ht="12" customHeight="1" x14ac:dyDescent="0.25">
      <c r="A477" s="15" t="s">
        <v>105</v>
      </c>
      <c r="B477" s="48">
        <f>B21</f>
        <v>19000</v>
      </c>
      <c r="C477" s="48">
        <v>1954.68</v>
      </c>
      <c r="D477" s="53"/>
      <c r="E477" s="53"/>
      <c r="F477" s="53"/>
      <c r="G477" s="53"/>
      <c r="H477" s="53"/>
      <c r="I477" s="53"/>
      <c r="J477" s="53"/>
      <c r="K477" s="53"/>
      <c r="M477" s="24"/>
      <c r="N477" s="24"/>
      <c r="O477" s="53"/>
      <c r="P477" s="53"/>
      <c r="Q477" s="53"/>
      <c r="R477" s="53"/>
      <c r="S477" s="53"/>
      <c r="T477" s="53"/>
      <c r="U477" s="53"/>
      <c r="V477" s="53"/>
      <c r="W477" s="53"/>
      <c r="X477" s="53"/>
      <c r="Y477" s="90"/>
      <c r="Z477" s="90"/>
      <c r="AA477" s="90"/>
      <c r="AB477" s="90"/>
      <c r="AC477" s="90"/>
      <c r="AD477" s="90"/>
      <c r="AE477" s="90"/>
      <c r="AF477" s="90"/>
    </row>
    <row r="478" spans="1:32" ht="12" customHeight="1" x14ac:dyDescent="0.25">
      <c r="A478" s="15" t="s">
        <v>104</v>
      </c>
      <c r="B478" s="48">
        <f>+B98</f>
        <v>0</v>
      </c>
      <c r="C478" s="48">
        <v>24486.49</v>
      </c>
      <c r="D478" s="24"/>
      <c r="E478" s="24"/>
      <c r="F478" s="24"/>
      <c r="G478" s="24"/>
      <c r="H478" s="24"/>
      <c r="I478" s="24"/>
      <c r="J478" s="24"/>
      <c r="K478" s="24"/>
      <c r="M478" s="24"/>
      <c r="N478" s="24"/>
      <c r="O478" s="53"/>
      <c r="P478" s="53"/>
      <c r="Q478" s="53"/>
      <c r="R478" s="53"/>
      <c r="S478" s="53"/>
      <c r="T478" s="53"/>
      <c r="U478" s="53"/>
      <c r="V478" s="53"/>
      <c r="W478" s="53"/>
      <c r="X478" s="53"/>
      <c r="Y478" s="90"/>
      <c r="Z478" s="90"/>
      <c r="AA478" s="90"/>
      <c r="AB478" s="90"/>
      <c r="AC478" s="90"/>
      <c r="AD478" s="90"/>
      <c r="AE478" s="90"/>
      <c r="AF478" s="90"/>
    </row>
    <row r="479" spans="1:32" ht="12" customHeight="1" x14ac:dyDescent="0.25">
      <c r="A479" s="15" t="s">
        <v>103</v>
      </c>
      <c r="B479" s="48">
        <v>0</v>
      </c>
      <c r="C479" s="48">
        <v>0</v>
      </c>
      <c r="D479" s="53"/>
      <c r="E479" s="53"/>
      <c r="F479" s="53"/>
      <c r="G479" s="53"/>
      <c r="H479" s="53"/>
      <c r="I479" s="53"/>
      <c r="J479" s="53"/>
      <c r="K479" s="53"/>
      <c r="M479" s="24"/>
      <c r="N479" s="24"/>
      <c r="O479" s="53"/>
      <c r="P479" s="53"/>
      <c r="Q479" s="53"/>
      <c r="R479" s="53"/>
      <c r="S479" s="53"/>
      <c r="T479" s="53"/>
      <c r="U479" s="53"/>
      <c r="V479" s="53"/>
      <c r="W479" s="53"/>
      <c r="X479" s="53"/>
      <c r="Y479" s="90"/>
      <c r="Z479" s="90"/>
      <c r="AA479" s="90"/>
      <c r="AB479" s="90"/>
      <c r="AC479" s="90"/>
      <c r="AD479" s="90"/>
      <c r="AE479" s="90"/>
      <c r="AF479" s="90"/>
    </row>
    <row r="480" spans="1:32" ht="12" customHeight="1" x14ac:dyDescent="0.25">
      <c r="A480" s="87" t="s">
        <v>102</v>
      </c>
      <c r="B480" s="48"/>
      <c r="C480" s="48"/>
      <c r="D480" s="53"/>
      <c r="E480" s="53"/>
      <c r="F480" s="53"/>
      <c r="G480" s="53"/>
      <c r="H480" s="53"/>
      <c r="I480" s="53"/>
      <c r="J480" s="53"/>
      <c r="K480" s="53"/>
      <c r="M480" s="8"/>
      <c r="N480" s="8"/>
      <c r="O480" s="24"/>
      <c r="P480" s="24"/>
      <c r="Q480" s="24"/>
      <c r="R480" s="24"/>
      <c r="S480" s="24"/>
      <c r="T480" s="24"/>
      <c r="U480" s="24"/>
      <c r="V480" s="24"/>
      <c r="W480" s="24"/>
      <c r="X480" s="24"/>
      <c r="Y480" s="23"/>
      <c r="Z480" s="23"/>
      <c r="AA480" s="23"/>
      <c r="AB480" s="23"/>
      <c r="AC480" s="23"/>
      <c r="AD480" s="23"/>
      <c r="AE480" s="23"/>
      <c r="AF480" s="23"/>
    </row>
    <row r="481" spans="1:32" x14ac:dyDescent="0.25">
      <c r="A481" s="15" t="s">
        <v>101</v>
      </c>
      <c r="B481" s="48">
        <f>B84</f>
        <v>80892.7</v>
      </c>
      <c r="C481" s="48">
        <v>0</v>
      </c>
      <c r="D481" s="53"/>
      <c r="E481" s="53"/>
      <c r="F481" s="53"/>
      <c r="G481" s="53"/>
      <c r="H481" s="53"/>
      <c r="I481" s="53"/>
      <c r="J481" s="53"/>
      <c r="K481" s="53"/>
      <c r="M481" s="24"/>
      <c r="N481" s="24"/>
      <c r="O481" s="53"/>
      <c r="P481" s="53"/>
      <c r="Q481" s="53"/>
      <c r="R481" s="53"/>
      <c r="S481" s="53"/>
      <c r="T481" s="53"/>
      <c r="U481" s="53"/>
      <c r="V481" s="53"/>
      <c r="W481" s="53"/>
      <c r="X481" s="53"/>
      <c r="Y481" s="90"/>
      <c r="Z481" s="90"/>
      <c r="AA481" s="90"/>
      <c r="AB481" s="90"/>
      <c r="AC481" s="90"/>
      <c r="AD481" s="90"/>
      <c r="AE481" s="90"/>
      <c r="AF481" s="90"/>
    </row>
    <row r="482" spans="1:32" ht="12" customHeight="1" x14ac:dyDescent="0.25">
      <c r="A482" s="87" t="s">
        <v>100</v>
      </c>
      <c r="B482" s="48"/>
      <c r="C482" s="48"/>
      <c r="D482" s="24"/>
      <c r="E482" s="24"/>
      <c r="F482" s="24"/>
      <c r="G482" s="24"/>
      <c r="H482" s="24"/>
      <c r="I482" s="24"/>
      <c r="J482" s="24"/>
      <c r="K482" s="24"/>
      <c r="M482" s="8"/>
      <c r="N482" s="8"/>
      <c r="O482" s="24"/>
      <c r="P482" s="24"/>
      <c r="Q482" s="24"/>
      <c r="R482" s="24"/>
      <c r="S482" s="24"/>
      <c r="T482" s="24"/>
      <c r="U482" s="24"/>
      <c r="V482" s="24"/>
      <c r="W482" s="24"/>
      <c r="X482" s="24"/>
      <c r="Y482" s="23"/>
      <c r="Z482" s="23"/>
      <c r="AA482" s="23"/>
      <c r="AB482" s="23"/>
      <c r="AC482" s="23"/>
      <c r="AD482" s="23"/>
      <c r="AE482" s="23"/>
      <c r="AF482" s="23"/>
    </row>
    <row r="483" spans="1:32" ht="12" customHeight="1" x14ac:dyDescent="0.25">
      <c r="A483" s="15" t="s">
        <v>99</v>
      </c>
      <c r="B483" s="48">
        <f>B86</f>
        <v>760.53</v>
      </c>
      <c r="C483" s="48">
        <v>22252.34</v>
      </c>
      <c r="D483" s="53"/>
      <c r="E483" s="53"/>
      <c r="F483" s="53"/>
      <c r="G483" s="53"/>
      <c r="H483" s="53"/>
      <c r="I483" s="53"/>
      <c r="J483" s="53"/>
      <c r="K483" s="53"/>
      <c r="M483" s="24"/>
      <c r="N483" s="24"/>
      <c r="O483" s="53"/>
      <c r="P483" s="53"/>
      <c r="Q483" s="53"/>
      <c r="R483" s="53"/>
      <c r="S483" s="53"/>
      <c r="T483" s="53"/>
      <c r="U483" s="53"/>
      <c r="V483" s="53"/>
      <c r="W483" s="53"/>
      <c r="X483" s="53"/>
      <c r="Y483" s="90"/>
      <c r="Z483" s="90"/>
      <c r="AA483" s="90"/>
      <c r="AB483" s="90"/>
      <c r="AC483" s="90"/>
      <c r="AD483" s="90"/>
      <c r="AE483" s="90"/>
      <c r="AF483" s="90"/>
    </row>
    <row r="484" spans="1:32" x14ac:dyDescent="0.25">
      <c r="A484" s="15" t="s">
        <v>98</v>
      </c>
      <c r="B484" s="48">
        <f>B87</f>
        <v>8805.1</v>
      </c>
      <c r="C484" s="48">
        <v>1690</v>
      </c>
      <c r="D484" s="24"/>
      <c r="E484" s="24"/>
      <c r="F484" s="24"/>
      <c r="G484" s="24"/>
      <c r="H484" s="24"/>
      <c r="I484" s="24"/>
      <c r="J484" s="24"/>
      <c r="K484" s="24"/>
      <c r="M484" s="24"/>
      <c r="N484" s="24"/>
      <c r="O484" s="53"/>
      <c r="P484" s="53"/>
      <c r="Q484" s="53"/>
      <c r="R484" s="53"/>
      <c r="S484" s="53"/>
      <c r="T484" s="53"/>
      <c r="U484" s="53"/>
      <c r="V484" s="53"/>
      <c r="W484" s="53"/>
      <c r="X484" s="53"/>
      <c r="Y484" s="90"/>
      <c r="Z484" s="90"/>
      <c r="AA484" s="90"/>
      <c r="AB484" s="90"/>
      <c r="AC484" s="90"/>
      <c r="AD484" s="90"/>
      <c r="AE484" s="90"/>
      <c r="AF484" s="90"/>
    </row>
    <row r="485" spans="1:32" x14ac:dyDescent="0.25">
      <c r="A485" s="87" t="s">
        <v>97</v>
      </c>
      <c r="B485" s="89"/>
      <c r="C485" s="89"/>
      <c r="D485" s="53"/>
      <c r="E485" s="53"/>
      <c r="F485" s="53"/>
      <c r="G485" s="53"/>
      <c r="H485" s="53"/>
      <c r="I485" s="53"/>
      <c r="J485" s="53"/>
      <c r="K485" s="53"/>
      <c r="M485" s="8"/>
      <c r="N485" s="8"/>
      <c r="O485" s="23"/>
      <c r="P485" s="23"/>
      <c r="Q485" s="23"/>
      <c r="R485" s="23"/>
      <c r="S485" s="23"/>
      <c r="T485" s="23"/>
      <c r="U485" s="23"/>
      <c r="V485" s="23"/>
      <c r="W485" s="23"/>
      <c r="X485" s="23"/>
      <c r="Y485" s="23"/>
      <c r="Z485" s="23"/>
      <c r="AA485" s="23"/>
      <c r="AB485" s="23"/>
      <c r="AC485" s="23"/>
      <c r="AD485" s="23"/>
      <c r="AE485" s="23"/>
      <c r="AF485" s="23"/>
    </row>
    <row r="486" spans="1:32" ht="12" customHeight="1" x14ac:dyDescent="0.25">
      <c r="A486" s="87" t="s">
        <v>96</v>
      </c>
      <c r="B486" s="89"/>
      <c r="C486" s="89"/>
      <c r="D486" s="53"/>
      <c r="E486" s="53"/>
      <c r="F486" s="53"/>
      <c r="G486" s="53"/>
      <c r="H486" s="53"/>
      <c r="I486" s="53"/>
      <c r="J486" s="53"/>
      <c r="K486" s="53"/>
      <c r="M486" s="8"/>
      <c r="N486" s="8"/>
      <c r="O486" s="24"/>
      <c r="P486" s="24"/>
      <c r="Q486" s="24"/>
      <c r="R486" s="24"/>
      <c r="S486" s="24"/>
      <c r="T486" s="24"/>
      <c r="U486" s="24"/>
      <c r="V486" s="24"/>
      <c r="W486" s="24"/>
      <c r="X486" s="24"/>
      <c r="Y486" s="23"/>
      <c r="Z486" s="23"/>
      <c r="AA486" s="23"/>
      <c r="AB486" s="23"/>
      <c r="AC486" s="23"/>
      <c r="AD486" s="23"/>
      <c r="AE486" s="23"/>
      <c r="AF486" s="23"/>
    </row>
    <row r="487" spans="1:32" ht="12" customHeight="1" x14ac:dyDescent="0.25">
      <c r="A487" s="15" t="s">
        <v>95</v>
      </c>
      <c r="B487" s="91">
        <f>B105</f>
        <v>169229</v>
      </c>
      <c r="C487" s="91">
        <v>169229</v>
      </c>
      <c r="D487" s="23"/>
      <c r="E487" s="23"/>
      <c r="F487" s="23"/>
      <c r="G487" s="23"/>
      <c r="H487" s="23"/>
      <c r="I487" s="23"/>
      <c r="J487" s="23"/>
      <c r="K487" s="23"/>
      <c r="M487" s="24"/>
      <c r="N487" s="24"/>
      <c r="O487" s="85"/>
      <c r="P487" s="85"/>
      <c r="Q487" s="85"/>
      <c r="R487" s="85"/>
      <c r="S487" s="85"/>
      <c r="T487" s="85"/>
      <c r="U487" s="85"/>
      <c r="V487" s="85"/>
      <c r="W487" s="85"/>
      <c r="X487" s="85"/>
      <c r="Y487" s="90"/>
      <c r="Z487" s="90"/>
      <c r="AA487" s="90"/>
      <c r="AB487" s="90"/>
      <c r="AC487" s="90"/>
      <c r="AD487" s="90"/>
      <c r="AE487" s="90"/>
      <c r="AF487" s="90"/>
    </row>
    <row r="488" spans="1:32" ht="12" customHeight="1" x14ac:dyDescent="0.25">
      <c r="A488" s="87" t="s">
        <v>94</v>
      </c>
      <c r="B488" s="89"/>
      <c r="C488" s="89"/>
      <c r="D488" s="24"/>
      <c r="E488" s="24"/>
      <c r="F488" s="24"/>
      <c r="G488" s="24"/>
      <c r="H488" s="24"/>
      <c r="I488" s="24"/>
      <c r="J488" s="24"/>
      <c r="K488" s="24"/>
      <c r="M488" s="8"/>
      <c r="N488" s="8"/>
      <c r="O488" s="23"/>
      <c r="P488" s="23"/>
      <c r="Q488" s="23"/>
      <c r="R488" s="23"/>
      <c r="S488" s="23"/>
      <c r="T488" s="23"/>
      <c r="U488" s="23"/>
      <c r="V488" s="23"/>
      <c r="W488" s="23"/>
      <c r="X488" s="23"/>
      <c r="Y488" s="23"/>
      <c r="Z488" s="23"/>
      <c r="AA488" s="23"/>
      <c r="AB488" s="23"/>
      <c r="AC488" s="23"/>
      <c r="AD488" s="23"/>
      <c r="AE488" s="23"/>
      <c r="AF488" s="23"/>
    </row>
    <row r="489" spans="1:32" ht="12" customHeight="1" x14ac:dyDescent="0.25">
      <c r="A489" s="15" t="s">
        <v>78</v>
      </c>
      <c r="B489" s="48">
        <f>B118</f>
        <v>136925115</v>
      </c>
      <c r="C489" s="48">
        <v>136925115</v>
      </c>
      <c r="D489" s="85"/>
      <c r="E489" s="85"/>
      <c r="F489" s="85"/>
      <c r="G489" s="85"/>
      <c r="H489" s="85"/>
      <c r="I489" s="85"/>
      <c r="J489" s="85"/>
      <c r="K489" s="85"/>
      <c r="M489" s="24"/>
      <c r="N489" s="24"/>
      <c r="O489" s="24"/>
      <c r="P489" s="24"/>
      <c r="Q489" s="24"/>
      <c r="R489" s="24"/>
      <c r="S489" s="24"/>
      <c r="T489" s="24"/>
      <c r="U489" s="24"/>
      <c r="V489" s="24"/>
      <c r="W489" s="24"/>
      <c r="X489" s="24"/>
      <c r="Y489" s="23"/>
      <c r="Z489" s="23"/>
      <c r="AA489" s="23"/>
      <c r="AB489" s="23"/>
      <c r="AC489" s="23"/>
      <c r="AD489" s="23"/>
      <c r="AE489" s="23"/>
      <c r="AF489" s="23"/>
    </row>
    <row r="490" spans="1:32" ht="12" customHeight="1" x14ac:dyDescent="0.25">
      <c r="A490" s="15" t="s">
        <v>93</v>
      </c>
      <c r="B490" s="48">
        <f>B119</f>
        <v>89810025</v>
      </c>
      <c r="C490" s="48">
        <v>89810025</v>
      </c>
      <c r="D490" s="23"/>
      <c r="E490" s="23"/>
      <c r="F490" s="23"/>
      <c r="G490" s="23"/>
      <c r="H490" s="23"/>
      <c r="I490" s="23"/>
      <c r="J490" s="23"/>
      <c r="K490" s="23"/>
      <c r="M490" s="24"/>
      <c r="N490" s="24"/>
      <c r="O490" s="24"/>
      <c r="P490" s="24"/>
      <c r="Q490" s="24"/>
      <c r="R490" s="24"/>
      <c r="S490" s="24"/>
      <c r="T490" s="24"/>
      <c r="U490" s="24"/>
      <c r="V490" s="24"/>
      <c r="W490" s="24"/>
      <c r="X490" s="24"/>
      <c r="Y490" s="23"/>
      <c r="Z490" s="23"/>
      <c r="AA490" s="23"/>
      <c r="AB490" s="23"/>
      <c r="AC490" s="23"/>
      <c r="AD490" s="23"/>
      <c r="AE490" s="23"/>
      <c r="AF490" s="23"/>
    </row>
    <row r="491" spans="1:32" ht="12" customHeight="1" x14ac:dyDescent="0.25">
      <c r="A491" s="15" t="s">
        <v>75</v>
      </c>
      <c r="B491" s="48">
        <f>B120</f>
        <v>1129247</v>
      </c>
      <c r="C491" s="48">
        <v>1129247</v>
      </c>
      <c r="D491" s="24"/>
      <c r="E491" s="24"/>
      <c r="F491" s="24"/>
      <c r="G491" s="24"/>
      <c r="H491" s="24"/>
      <c r="I491" s="24"/>
      <c r="J491" s="24"/>
      <c r="K491" s="24"/>
      <c r="M491" s="24"/>
      <c r="N491" s="24"/>
      <c r="O491" s="24"/>
      <c r="P491" s="24"/>
      <c r="Q491" s="24"/>
      <c r="R491" s="24"/>
      <c r="S491" s="24"/>
      <c r="T491" s="24"/>
      <c r="U491" s="24"/>
      <c r="V491" s="24"/>
      <c r="W491" s="24"/>
      <c r="X491" s="24"/>
      <c r="Y491" s="23"/>
      <c r="Z491" s="23"/>
      <c r="AA491" s="23"/>
      <c r="AB491" s="23"/>
      <c r="AC491" s="23"/>
      <c r="AD491" s="23"/>
      <c r="AE491" s="23"/>
      <c r="AF491" s="23"/>
    </row>
    <row r="492" spans="1:32" x14ac:dyDescent="0.25">
      <c r="A492" s="87" t="s">
        <v>92</v>
      </c>
      <c r="B492" s="48"/>
      <c r="C492" s="48"/>
      <c r="D492" s="24"/>
      <c r="E492" s="24"/>
      <c r="F492" s="24"/>
      <c r="G492" s="24"/>
      <c r="H492" s="24"/>
      <c r="I492" s="24"/>
      <c r="J492" s="24"/>
      <c r="K492" s="24"/>
      <c r="M492" s="8"/>
      <c r="N492" s="8"/>
      <c r="O492" s="24"/>
      <c r="P492" s="24"/>
      <c r="Q492" s="24"/>
      <c r="R492" s="24"/>
      <c r="S492" s="24"/>
      <c r="T492" s="24"/>
      <c r="U492" s="24"/>
      <c r="V492" s="24"/>
      <c r="W492" s="24"/>
      <c r="X492" s="24"/>
      <c r="Y492" s="23"/>
      <c r="Z492" s="23"/>
      <c r="AA492" s="23"/>
      <c r="AB492" s="23"/>
      <c r="AC492" s="23"/>
      <c r="AD492" s="23"/>
      <c r="AE492" s="23"/>
      <c r="AF492" s="23"/>
    </row>
    <row r="493" spans="1:32" ht="12" customHeight="1" x14ac:dyDescent="0.25">
      <c r="A493" s="15" t="s">
        <v>73</v>
      </c>
      <c r="B493" s="48">
        <f>B122</f>
        <v>9038936.3300000001</v>
      </c>
      <c r="C493" s="48">
        <v>8984214.4000000004</v>
      </c>
      <c r="D493" s="24"/>
      <c r="E493" s="84"/>
      <c r="F493" s="24"/>
      <c r="G493" s="24"/>
      <c r="H493" s="24"/>
      <c r="I493" s="24"/>
      <c r="J493" s="24"/>
      <c r="K493" s="24"/>
      <c r="M493" s="24"/>
      <c r="N493" s="24"/>
      <c r="O493" s="24"/>
      <c r="P493" s="24"/>
      <c r="Q493" s="24"/>
      <c r="R493" s="24"/>
      <c r="S493" s="24"/>
      <c r="T493" s="24"/>
      <c r="U493" s="24"/>
      <c r="V493" s="24"/>
      <c r="W493" s="24"/>
      <c r="X493" s="24"/>
      <c r="Y493" s="23"/>
      <c r="Z493" s="23"/>
      <c r="AA493" s="23"/>
      <c r="AB493" s="23"/>
      <c r="AC493" s="23"/>
      <c r="AD493" s="23"/>
      <c r="AE493" s="23"/>
      <c r="AF493" s="23"/>
    </row>
    <row r="494" spans="1:32" ht="12" customHeight="1" x14ac:dyDescent="0.25">
      <c r="A494" s="15" t="s">
        <v>69</v>
      </c>
      <c r="B494" s="48">
        <f>B123</f>
        <v>6133066.5499999998</v>
      </c>
      <c r="C494" s="48">
        <v>6132959.2599999998</v>
      </c>
      <c r="D494" s="24"/>
      <c r="E494" s="24"/>
      <c r="F494" s="24"/>
      <c r="G494" s="24"/>
      <c r="H494" s="24"/>
      <c r="I494" s="24"/>
      <c r="J494" s="24"/>
      <c r="K494" s="24"/>
      <c r="M494" s="24"/>
      <c r="N494" s="24"/>
      <c r="O494" s="24"/>
      <c r="P494" s="24"/>
      <c r="Q494" s="24"/>
      <c r="R494" s="24"/>
      <c r="S494" s="24"/>
      <c r="T494" s="24"/>
      <c r="U494" s="24"/>
      <c r="V494" s="24"/>
      <c r="W494" s="24"/>
      <c r="X494" s="24"/>
      <c r="Y494" s="23"/>
      <c r="Z494" s="23"/>
      <c r="AA494" s="23"/>
      <c r="AB494" s="23"/>
      <c r="AC494" s="23"/>
      <c r="AD494" s="23"/>
      <c r="AE494" s="23"/>
      <c r="AF494" s="23"/>
    </row>
    <row r="495" spans="1:32" ht="12" customHeight="1" x14ac:dyDescent="0.25">
      <c r="A495" s="15" t="s">
        <v>64</v>
      </c>
      <c r="B495" s="48">
        <f>B124</f>
        <v>3166608.53</v>
      </c>
      <c r="C495" s="48">
        <v>3166608.53</v>
      </c>
      <c r="D495" s="24"/>
      <c r="E495" s="24"/>
      <c r="F495" s="24"/>
      <c r="G495" s="24"/>
      <c r="H495" s="24"/>
      <c r="I495" s="24"/>
      <c r="J495" s="24"/>
      <c r="K495" s="24"/>
      <c r="M495" s="24"/>
      <c r="N495" s="24"/>
      <c r="O495" s="24"/>
      <c r="P495" s="24"/>
      <c r="Q495" s="24"/>
      <c r="R495" s="24"/>
      <c r="S495" s="24"/>
      <c r="T495" s="24"/>
      <c r="U495" s="24"/>
      <c r="V495" s="24"/>
      <c r="W495" s="24"/>
      <c r="X495" s="24"/>
      <c r="Y495" s="23"/>
      <c r="Z495" s="23"/>
      <c r="AA495" s="23"/>
      <c r="AB495" s="23"/>
      <c r="AC495" s="23"/>
      <c r="AD495" s="23"/>
      <c r="AE495" s="23"/>
      <c r="AF495" s="23"/>
    </row>
    <row r="496" spans="1:32" ht="12" customHeight="1" x14ac:dyDescent="0.25">
      <c r="A496" s="15" t="s">
        <v>91</v>
      </c>
      <c r="B496" s="48">
        <f>B125</f>
        <v>1481470.83</v>
      </c>
      <c r="C496" s="48">
        <v>1481470.83</v>
      </c>
      <c r="D496" s="24"/>
      <c r="E496" s="24"/>
      <c r="F496" s="24"/>
      <c r="G496" s="24"/>
      <c r="H496" s="24"/>
      <c r="I496" s="24"/>
      <c r="J496" s="24"/>
      <c r="K496" s="24"/>
      <c r="M496" s="24"/>
      <c r="N496" s="24"/>
      <c r="O496" s="24"/>
      <c r="P496" s="24"/>
      <c r="Q496" s="24"/>
      <c r="R496" s="24"/>
      <c r="S496" s="24"/>
      <c r="T496" s="24"/>
      <c r="U496" s="24"/>
      <c r="V496" s="24"/>
      <c r="W496" s="24"/>
      <c r="X496" s="24"/>
      <c r="Y496" s="23"/>
      <c r="Z496" s="23"/>
      <c r="AA496" s="23"/>
      <c r="AB496" s="23"/>
      <c r="AC496" s="23"/>
      <c r="AD496" s="23"/>
      <c r="AE496" s="23"/>
      <c r="AF496" s="23"/>
    </row>
    <row r="497" spans="1:38" ht="12" customHeight="1" x14ac:dyDescent="0.25">
      <c r="A497" s="15" t="s">
        <v>90</v>
      </c>
      <c r="B497" s="48">
        <f>B126</f>
        <v>7223353.8600000003</v>
      </c>
      <c r="C497" s="48">
        <v>7223494.4900000002</v>
      </c>
      <c r="D497" s="24"/>
      <c r="E497" s="24"/>
      <c r="F497" s="24"/>
      <c r="G497" s="24"/>
      <c r="H497" s="24"/>
      <c r="I497" s="24"/>
      <c r="J497" s="24"/>
      <c r="K497" s="24"/>
      <c r="M497" s="24"/>
      <c r="N497" s="24"/>
      <c r="O497" s="24"/>
      <c r="P497" s="24"/>
      <c r="Q497" s="24"/>
      <c r="R497" s="24"/>
      <c r="S497" s="24"/>
      <c r="T497" s="24"/>
      <c r="U497" s="24"/>
      <c r="V497" s="24"/>
      <c r="W497" s="24"/>
      <c r="X497" s="24"/>
      <c r="Y497" s="23"/>
      <c r="Z497" s="23"/>
      <c r="AA497" s="23"/>
      <c r="AB497" s="23"/>
      <c r="AC497" s="23"/>
      <c r="AD497" s="23"/>
      <c r="AE497" s="23"/>
      <c r="AF497" s="23"/>
    </row>
    <row r="498" spans="1:38" x14ac:dyDescent="0.25">
      <c r="A498" s="87" t="s">
        <v>89</v>
      </c>
      <c r="B498" s="48"/>
      <c r="C498" s="48"/>
      <c r="D498" s="24"/>
      <c r="E498" s="24"/>
      <c r="F498" s="24"/>
      <c r="G498" s="24"/>
      <c r="H498" s="24"/>
      <c r="I498" s="24"/>
      <c r="J498" s="24"/>
      <c r="K498" s="24"/>
      <c r="M498" s="8"/>
      <c r="N498" s="8"/>
      <c r="O498" s="24"/>
      <c r="P498" s="24"/>
      <c r="Q498" s="24"/>
      <c r="R498" s="24"/>
      <c r="S498" s="24"/>
      <c r="T498" s="24"/>
      <c r="U498" s="24"/>
      <c r="V498" s="24"/>
      <c r="W498" s="24"/>
      <c r="X498" s="24"/>
      <c r="Y498" s="23"/>
      <c r="Z498" s="23"/>
      <c r="AA498" s="23"/>
      <c r="AB498" s="23"/>
      <c r="AC498" s="23"/>
      <c r="AD498" s="23"/>
      <c r="AE498" s="23"/>
      <c r="AF498" s="23"/>
    </row>
    <row r="499" spans="1:38" x14ac:dyDescent="0.25">
      <c r="A499" s="15" t="s">
        <v>88</v>
      </c>
      <c r="B499" s="48">
        <f>B128</f>
        <v>228927</v>
      </c>
      <c r="C499" s="48">
        <v>228927</v>
      </c>
      <c r="D499" s="24"/>
      <c r="E499" s="24"/>
      <c r="F499" s="24"/>
      <c r="G499" s="24"/>
      <c r="H499" s="24"/>
      <c r="I499" s="24"/>
      <c r="J499" s="24"/>
      <c r="K499" s="24"/>
      <c r="M499" s="24"/>
      <c r="N499" s="24"/>
      <c r="O499" s="85"/>
      <c r="P499" s="85"/>
      <c r="Q499" s="85"/>
      <c r="R499" s="85"/>
      <c r="S499" s="85"/>
      <c r="T499" s="85"/>
      <c r="U499" s="85"/>
      <c r="V499" s="85"/>
      <c r="W499" s="85"/>
      <c r="X499" s="85"/>
      <c r="Y499" s="88"/>
      <c r="Z499" s="88"/>
      <c r="AA499" s="88"/>
      <c r="AB499" s="88"/>
      <c r="AC499" s="88"/>
      <c r="AD499" s="88"/>
      <c r="AE499" s="88"/>
      <c r="AF499" s="88"/>
    </row>
    <row r="500" spans="1:38" ht="12" customHeight="1" x14ac:dyDescent="0.25">
      <c r="A500" s="87" t="s">
        <v>87</v>
      </c>
      <c r="B500" s="48"/>
      <c r="C500" s="48"/>
      <c r="D500" s="24"/>
      <c r="E500" s="24"/>
      <c r="F500" s="24"/>
      <c r="G500" s="24"/>
      <c r="H500" s="24"/>
      <c r="I500" s="24"/>
      <c r="J500" s="24"/>
      <c r="K500" s="24"/>
      <c r="M500" s="8"/>
      <c r="N500" s="8"/>
      <c r="O500" s="24"/>
      <c r="P500" s="24"/>
      <c r="Q500" s="24"/>
      <c r="R500" s="24"/>
      <c r="S500" s="24"/>
      <c r="T500" s="24"/>
      <c r="U500" s="24"/>
      <c r="V500" s="24"/>
      <c r="W500" s="24"/>
      <c r="X500" s="24"/>
      <c r="Y500" s="23"/>
      <c r="Z500" s="23"/>
      <c r="AA500" s="23"/>
      <c r="AB500" s="23"/>
      <c r="AC500" s="23"/>
      <c r="AD500" s="23"/>
      <c r="AE500" s="23"/>
      <c r="AF500" s="23"/>
    </row>
    <row r="501" spans="1:38" ht="12" customHeight="1" x14ac:dyDescent="0.25">
      <c r="A501" s="15" t="s">
        <v>87</v>
      </c>
      <c r="B501" s="48">
        <f>-B131</f>
        <v>-19019987.190000001</v>
      </c>
      <c r="C501" s="48">
        <v>-16415031.82</v>
      </c>
      <c r="D501" s="86"/>
      <c r="E501" s="85"/>
      <c r="F501" s="85"/>
      <c r="G501" s="85"/>
      <c r="H501" s="85"/>
      <c r="I501" s="85"/>
      <c r="J501" s="85"/>
      <c r="K501" s="85"/>
      <c r="M501" s="24"/>
      <c r="N501" s="24"/>
      <c r="O501" s="24"/>
      <c r="P501" s="24"/>
      <c r="Q501" s="24"/>
      <c r="R501" s="24"/>
      <c r="S501" s="24"/>
      <c r="T501" s="24"/>
      <c r="U501" s="24"/>
      <c r="V501" s="24"/>
      <c r="W501" s="24"/>
      <c r="X501" s="24"/>
      <c r="Y501" s="23"/>
      <c r="Z501" s="23"/>
      <c r="AA501" s="23"/>
      <c r="AB501" s="23"/>
      <c r="AC501" s="23"/>
      <c r="AD501" s="23"/>
      <c r="AE501" s="23"/>
      <c r="AF501" s="23"/>
    </row>
    <row r="502" spans="1:38" ht="12" customHeight="1" thickBot="1" x14ac:dyDescent="0.3">
      <c r="A502" s="11" t="s">
        <v>86</v>
      </c>
      <c r="B502" s="41">
        <f>SUM(B473:B501)-1</f>
        <v>248945085.82000005</v>
      </c>
      <c r="C502" s="41">
        <v>255945463.51999998</v>
      </c>
      <c r="D502" s="84"/>
      <c r="E502" s="84"/>
      <c r="F502" s="84"/>
      <c r="G502" s="24"/>
      <c r="H502" s="24"/>
      <c r="I502" s="24"/>
      <c r="J502" s="24"/>
      <c r="K502" s="24"/>
      <c r="M502" s="8"/>
      <c r="N502" s="8"/>
      <c r="O502" s="8"/>
      <c r="P502" s="8"/>
      <c r="Q502" s="8"/>
      <c r="R502" s="8"/>
      <c r="S502" s="8"/>
      <c r="T502" s="8"/>
      <c r="U502" s="8"/>
      <c r="V502" s="8"/>
      <c r="W502" s="8"/>
      <c r="X502" s="8"/>
      <c r="Y502" s="21"/>
      <c r="Z502" s="21"/>
      <c r="AA502" s="21"/>
      <c r="AB502" s="21"/>
      <c r="AC502" s="21"/>
      <c r="AD502" s="21"/>
      <c r="AE502" s="21"/>
      <c r="AF502" s="21"/>
    </row>
    <row r="503" spans="1:38" x14ac:dyDescent="0.25">
      <c r="C503" s="83"/>
      <c r="D503" s="83"/>
    </row>
    <row r="504" spans="1:38" x14ac:dyDescent="0.25">
      <c r="A504" s="1" t="s">
        <v>85</v>
      </c>
      <c r="C504" s="83"/>
      <c r="D504" s="8"/>
      <c r="E504" s="82"/>
      <c r="F504" s="8"/>
      <c r="G504" s="8"/>
      <c r="H504" s="8"/>
      <c r="I504" s="8"/>
      <c r="J504" s="8"/>
      <c r="K504" s="8"/>
    </row>
    <row r="505" spans="1:38" ht="12.75" thickBot="1" x14ac:dyDescent="0.3">
      <c r="A505" s="51" t="s">
        <v>84</v>
      </c>
    </row>
    <row r="506" spans="1:38" ht="36.75" thickBot="1" x14ac:dyDescent="0.25">
      <c r="A506" s="81" t="s">
        <v>83</v>
      </c>
      <c r="B506" s="80" t="s">
        <v>82</v>
      </c>
      <c r="C506" s="79" t="s">
        <v>81</v>
      </c>
      <c r="D506" s="78" t="s">
        <v>80</v>
      </c>
      <c r="E506" s="8"/>
      <c r="F506" s="8"/>
      <c r="G506" s="8"/>
      <c r="H506" s="8"/>
      <c r="I506" s="8"/>
      <c r="J506" s="8"/>
      <c r="K506" s="8"/>
      <c r="M506" s="8"/>
      <c r="N506" s="8"/>
      <c r="O506" s="8"/>
      <c r="P506" s="8"/>
      <c r="Q506" s="8"/>
      <c r="AB506" s="34"/>
      <c r="AC506" s="34"/>
      <c r="AD506" s="34"/>
      <c r="AE506" s="34"/>
      <c r="AF506" s="34"/>
      <c r="AG506" s="34"/>
      <c r="AH506" s="34"/>
      <c r="AI506" s="34"/>
      <c r="AJ506" s="34"/>
      <c r="AK506" s="34"/>
      <c r="AL506" s="34"/>
    </row>
    <row r="507" spans="1:38" ht="23.25" customHeight="1" x14ac:dyDescent="0.25">
      <c r="A507" s="77" t="s">
        <v>79</v>
      </c>
      <c r="B507" s="76">
        <v>123</v>
      </c>
      <c r="C507" s="75"/>
      <c r="D507" s="74"/>
      <c r="E507" s="34"/>
      <c r="F507" s="34"/>
      <c r="G507" s="34"/>
      <c r="H507" s="34"/>
      <c r="I507" s="34"/>
      <c r="J507" s="34"/>
      <c r="K507" s="34"/>
      <c r="M507" s="34"/>
      <c r="N507" s="34"/>
      <c r="O507" s="34"/>
      <c r="P507" s="34"/>
      <c r="Q507" s="34"/>
      <c r="AB507" s="34"/>
      <c r="AC507" s="34"/>
      <c r="AD507" s="34"/>
      <c r="AE507" s="34"/>
      <c r="AF507" s="34"/>
      <c r="AG507" s="34"/>
      <c r="AH507" s="34"/>
      <c r="AI507" s="34"/>
      <c r="AJ507" s="34"/>
      <c r="AK507" s="34"/>
      <c r="AL507" s="34"/>
    </row>
    <row r="508" spans="1:38" x14ac:dyDescent="0.25">
      <c r="A508" s="63" t="s">
        <v>78</v>
      </c>
      <c r="B508" s="62">
        <v>1231</v>
      </c>
      <c r="C508" s="61">
        <v>50</v>
      </c>
      <c r="D508" s="60">
        <v>2</v>
      </c>
      <c r="E508" s="53"/>
      <c r="F508" s="53"/>
      <c r="G508" s="53"/>
      <c r="H508" s="53"/>
      <c r="I508" s="53"/>
      <c r="J508" s="53"/>
      <c r="K508" s="53"/>
      <c r="M508" s="24"/>
      <c r="N508" s="24"/>
      <c r="O508" s="24"/>
      <c r="P508" s="24"/>
      <c r="Q508" s="24"/>
      <c r="AB508" s="52"/>
      <c r="AC508" s="52"/>
      <c r="AD508" s="52"/>
      <c r="AE508" s="52"/>
      <c r="AF508" s="52"/>
      <c r="AG508" s="52"/>
      <c r="AH508" s="52"/>
      <c r="AI508" s="52"/>
      <c r="AJ508" s="52"/>
      <c r="AK508" s="52"/>
      <c r="AL508" s="52"/>
    </row>
    <row r="509" spans="1:38" ht="12" customHeight="1" x14ac:dyDescent="0.25">
      <c r="A509" s="63" t="s">
        <v>77</v>
      </c>
      <c r="B509" s="62">
        <v>1233</v>
      </c>
      <c r="C509" s="61">
        <v>30</v>
      </c>
      <c r="D509" s="69">
        <v>3.3</v>
      </c>
      <c r="E509" s="53"/>
      <c r="F509" s="53"/>
      <c r="G509" s="53"/>
      <c r="H509" s="53"/>
      <c r="I509" s="53"/>
      <c r="J509" s="53"/>
      <c r="K509" s="53"/>
      <c r="M509" s="24"/>
      <c r="N509" s="24"/>
      <c r="O509" s="24"/>
      <c r="P509" s="24"/>
      <c r="Q509" s="24"/>
      <c r="AB509" s="68"/>
      <c r="AC509" s="68"/>
      <c r="AD509" s="68"/>
      <c r="AE509" s="68"/>
      <c r="AF509" s="68"/>
      <c r="AG509" s="68"/>
      <c r="AH509" s="68"/>
      <c r="AI509" s="68"/>
      <c r="AJ509" s="68"/>
      <c r="AK509" s="68"/>
      <c r="AL509" s="68"/>
    </row>
    <row r="510" spans="1:38" x14ac:dyDescent="0.25">
      <c r="A510" s="63" t="s">
        <v>76</v>
      </c>
      <c r="B510" s="62">
        <v>1234</v>
      </c>
      <c r="C510" s="61">
        <v>25</v>
      </c>
      <c r="D510" s="60">
        <v>4</v>
      </c>
      <c r="E510" s="53"/>
      <c r="F510" s="53"/>
      <c r="G510" s="53"/>
      <c r="H510" s="53"/>
      <c r="I510" s="53"/>
      <c r="J510" s="53"/>
      <c r="K510" s="53"/>
      <c r="M510" s="24"/>
      <c r="N510" s="24"/>
      <c r="O510" s="24"/>
      <c r="P510" s="24"/>
      <c r="Q510" s="24"/>
      <c r="AB510" s="52"/>
      <c r="AC510" s="52"/>
      <c r="AD510" s="52"/>
      <c r="AE510" s="52"/>
      <c r="AF510" s="52"/>
      <c r="AG510" s="52"/>
      <c r="AH510" s="52"/>
      <c r="AI510" s="52"/>
      <c r="AJ510" s="52"/>
      <c r="AK510" s="52"/>
      <c r="AL510" s="52"/>
    </row>
    <row r="511" spans="1:38" ht="12" customHeight="1" x14ac:dyDescent="0.25">
      <c r="A511" s="63" t="s">
        <v>75</v>
      </c>
      <c r="B511" s="62">
        <v>1239</v>
      </c>
      <c r="C511" s="61">
        <v>20</v>
      </c>
      <c r="D511" s="60">
        <v>5</v>
      </c>
      <c r="E511" s="53"/>
      <c r="F511" s="53"/>
      <c r="G511" s="53"/>
      <c r="H511" s="53"/>
      <c r="I511" s="53"/>
      <c r="J511" s="53"/>
      <c r="K511" s="53"/>
      <c r="M511" s="24"/>
      <c r="N511" s="24"/>
      <c r="O511" s="24"/>
      <c r="P511" s="24"/>
      <c r="Q511" s="24"/>
      <c r="AB511" s="52"/>
      <c r="AC511" s="52"/>
      <c r="AD511" s="52"/>
      <c r="AE511" s="52"/>
      <c r="AF511" s="52"/>
      <c r="AG511" s="52"/>
      <c r="AH511" s="52"/>
      <c r="AI511" s="52"/>
      <c r="AJ511" s="52"/>
      <c r="AK511" s="52"/>
      <c r="AL511" s="52"/>
    </row>
    <row r="512" spans="1:38" x14ac:dyDescent="0.25">
      <c r="A512" s="67" t="s">
        <v>74</v>
      </c>
      <c r="B512" s="73">
        <v>124</v>
      </c>
      <c r="C512" s="65"/>
      <c r="D512" s="64"/>
      <c r="E512" s="34"/>
      <c r="F512" s="34"/>
      <c r="G512" s="34"/>
      <c r="H512" s="34"/>
      <c r="I512" s="34"/>
      <c r="J512" s="34"/>
      <c r="K512" s="34"/>
      <c r="M512" s="34"/>
      <c r="N512" s="34"/>
      <c r="O512" s="34"/>
      <c r="P512" s="34"/>
      <c r="Q512" s="34"/>
      <c r="AB512" s="34"/>
      <c r="AC512" s="34"/>
      <c r="AD512" s="34"/>
      <c r="AE512" s="34"/>
      <c r="AF512" s="34"/>
      <c r="AG512" s="34"/>
      <c r="AH512" s="34"/>
      <c r="AI512" s="34"/>
      <c r="AJ512" s="34"/>
      <c r="AK512" s="34"/>
      <c r="AL512" s="34"/>
    </row>
    <row r="513" spans="1:38" ht="12" customHeight="1" x14ac:dyDescent="0.25">
      <c r="A513" s="72" t="s">
        <v>73</v>
      </c>
      <c r="B513" s="66">
        <v>1241</v>
      </c>
      <c r="C513" s="71"/>
      <c r="D513" s="70"/>
      <c r="E513" s="24"/>
      <c r="F513" s="24"/>
      <c r="G513" s="24"/>
      <c r="H513" s="24"/>
      <c r="I513" s="24"/>
      <c r="J513" s="24"/>
      <c r="K513" s="24"/>
      <c r="M513" s="8"/>
      <c r="N513" s="8"/>
      <c r="O513" s="8"/>
      <c r="P513" s="8"/>
      <c r="Q513" s="8"/>
      <c r="AB513" s="6"/>
      <c r="AC513" s="6"/>
      <c r="AD513" s="6"/>
      <c r="AE513" s="6"/>
      <c r="AF513" s="6"/>
      <c r="AG513" s="6"/>
      <c r="AH513" s="6"/>
      <c r="AI513" s="6"/>
      <c r="AJ513" s="6"/>
      <c r="AK513" s="6"/>
      <c r="AL513" s="6"/>
    </row>
    <row r="514" spans="1:38" ht="12" customHeight="1" x14ac:dyDescent="0.25">
      <c r="A514" s="63" t="s">
        <v>72</v>
      </c>
      <c r="B514" s="62">
        <v>12411</v>
      </c>
      <c r="C514" s="61">
        <v>10</v>
      </c>
      <c r="D514" s="60">
        <v>10</v>
      </c>
      <c r="E514" s="53"/>
      <c r="F514" s="53"/>
      <c r="G514" s="53"/>
      <c r="H514" s="53"/>
      <c r="I514" s="53"/>
      <c r="J514" s="53"/>
      <c r="K514" s="53"/>
      <c r="M514" s="24"/>
      <c r="N514" s="24"/>
      <c r="O514" s="24"/>
      <c r="P514" s="24"/>
      <c r="Q514" s="24"/>
      <c r="AB514" s="52"/>
      <c r="AC514" s="52"/>
      <c r="AD514" s="52"/>
      <c r="AE514" s="52"/>
      <c r="AF514" s="52"/>
      <c r="AG514" s="52"/>
      <c r="AH514" s="52"/>
      <c r="AI514" s="52"/>
      <c r="AJ514" s="52"/>
      <c r="AK514" s="52"/>
      <c r="AL514" s="52"/>
    </row>
    <row r="515" spans="1:38" ht="12" customHeight="1" x14ac:dyDescent="0.25">
      <c r="A515" s="63" t="s">
        <v>71</v>
      </c>
      <c r="B515" s="62">
        <v>12413</v>
      </c>
      <c r="C515" s="61">
        <v>3</v>
      </c>
      <c r="D515" s="69" t="s">
        <v>66</v>
      </c>
      <c r="E515" s="53"/>
      <c r="F515" s="53"/>
      <c r="G515" s="53"/>
      <c r="H515" s="53"/>
      <c r="I515" s="53"/>
      <c r="J515" s="53"/>
      <c r="K515" s="53"/>
      <c r="M515" s="24"/>
      <c r="N515" s="24"/>
      <c r="O515" s="24"/>
      <c r="P515" s="24"/>
      <c r="Q515" s="24"/>
      <c r="AB515" s="68"/>
      <c r="AC515" s="68"/>
      <c r="AD515" s="68"/>
      <c r="AE515" s="68"/>
      <c r="AF515" s="68"/>
      <c r="AG515" s="68"/>
      <c r="AH515" s="68"/>
      <c r="AI515" s="68"/>
      <c r="AJ515" s="68"/>
      <c r="AK515" s="68"/>
      <c r="AL515" s="68"/>
    </row>
    <row r="516" spans="1:38" ht="12" customHeight="1" x14ac:dyDescent="0.25">
      <c r="A516" s="63" t="s">
        <v>70</v>
      </c>
      <c r="B516" s="62">
        <v>12419</v>
      </c>
      <c r="C516" s="61">
        <v>10</v>
      </c>
      <c r="D516" s="60">
        <v>10</v>
      </c>
      <c r="E516" s="53"/>
      <c r="F516" s="53"/>
      <c r="G516" s="53"/>
      <c r="H516" s="53"/>
      <c r="I516" s="53"/>
      <c r="J516" s="53"/>
      <c r="K516" s="53"/>
      <c r="M516" s="24"/>
      <c r="N516" s="24"/>
      <c r="O516" s="24"/>
      <c r="P516" s="24"/>
      <c r="Q516" s="24"/>
      <c r="AB516" s="52"/>
      <c r="AC516" s="52"/>
      <c r="AD516" s="52"/>
      <c r="AE516" s="52"/>
      <c r="AF516" s="52"/>
      <c r="AG516" s="52"/>
      <c r="AH516" s="52"/>
      <c r="AI516" s="52"/>
      <c r="AJ516" s="52"/>
      <c r="AK516" s="52"/>
      <c r="AL516" s="52"/>
    </row>
    <row r="517" spans="1:38" ht="12" customHeight="1" x14ac:dyDescent="0.25">
      <c r="A517" s="67" t="s">
        <v>69</v>
      </c>
      <c r="B517" s="66">
        <v>1242</v>
      </c>
      <c r="C517" s="65"/>
      <c r="D517" s="64"/>
      <c r="E517" s="34"/>
      <c r="F517" s="34"/>
      <c r="G517" s="34"/>
      <c r="H517" s="34"/>
      <c r="I517" s="34"/>
      <c r="J517" s="34"/>
      <c r="K517" s="34"/>
      <c r="M517" s="34"/>
      <c r="N517" s="34"/>
      <c r="O517" s="34"/>
      <c r="P517" s="34"/>
      <c r="Q517" s="34"/>
      <c r="AB517" s="34"/>
      <c r="AC517" s="34"/>
      <c r="AD517" s="34"/>
      <c r="AE517" s="34"/>
      <c r="AF517" s="34"/>
      <c r="AG517" s="34"/>
      <c r="AH517" s="34"/>
      <c r="AI517" s="34"/>
      <c r="AJ517" s="34"/>
      <c r="AK517" s="34"/>
      <c r="AL517" s="34"/>
    </row>
    <row r="518" spans="1:38" ht="12" customHeight="1" x14ac:dyDescent="0.25">
      <c r="A518" s="63" t="s">
        <v>68</v>
      </c>
      <c r="B518" s="62">
        <v>12421</v>
      </c>
      <c r="C518" s="61">
        <v>3</v>
      </c>
      <c r="D518" s="69" t="s">
        <v>66</v>
      </c>
      <c r="E518" s="53"/>
      <c r="F518" s="53"/>
      <c r="G518" s="53"/>
      <c r="H518" s="53"/>
      <c r="I518" s="53"/>
      <c r="J518" s="53"/>
      <c r="K518" s="53"/>
      <c r="M518" s="24"/>
      <c r="N518" s="24"/>
      <c r="O518" s="24"/>
      <c r="P518" s="24"/>
      <c r="Q518" s="24"/>
      <c r="AB518" s="68"/>
      <c r="AC518" s="68"/>
      <c r="AD518" s="68"/>
      <c r="AE518" s="68"/>
      <c r="AF518" s="68"/>
      <c r="AG518" s="68"/>
      <c r="AH518" s="68"/>
      <c r="AI518" s="68"/>
      <c r="AJ518" s="68"/>
      <c r="AK518" s="68"/>
      <c r="AL518" s="68"/>
    </row>
    <row r="519" spans="1:38" ht="12" customHeight="1" x14ac:dyDescent="0.25">
      <c r="A519" s="63" t="s">
        <v>67</v>
      </c>
      <c r="B519" s="62">
        <v>12423</v>
      </c>
      <c r="C519" s="61">
        <v>3</v>
      </c>
      <c r="D519" s="69" t="s">
        <v>66</v>
      </c>
      <c r="E519" s="53"/>
      <c r="F519" s="53"/>
      <c r="G519" s="53"/>
      <c r="H519" s="53"/>
      <c r="I519" s="53"/>
      <c r="J519" s="53"/>
      <c r="K519" s="53"/>
      <c r="M519" s="24"/>
      <c r="N519" s="24"/>
      <c r="O519" s="24"/>
      <c r="P519" s="24"/>
      <c r="Q519" s="24"/>
      <c r="AB519" s="68"/>
      <c r="AC519" s="68"/>
      <c r="AD519" s="68"/>
      <c r="AE519" s="68"/>
      <c r="AF519" s="68"/>
      <c r="AG519" s="68"/>
      <c r="AH519" s="68"/>
      <c r="AI519" s="68"/>
      <c r="AJ519" s="68"/>
      <c r="AK519" s="68"/>
      <c r="AL519" s="68"/>
    </row>
    <row r="520" spans="1:38" ht="12" customHeight="1" x14ac:dyDescent="0.25">
      <c r="A520" s="63" t="s">
        <v>65</v>
      </c>
      <c r="B520" s="62">
        <v>12429</v>
      </c>
      <c r="C520" s="61">
        <v>5</v>
      </c>
      <c r="D520" s="60">
        <v>20</v>
      </c>
      <c r="E520" s="53"/>
      <c r="F520" s="53"/>
      <c r="G520" s="53"/>
      <c r="H520" s="53"/>
      <c r="I520" s="53"/>
      <c r="J520" s="53"/>
      <c r="K520" s="53"/>
      <c r="M520" s="24"/>
      <c r="N520" s="24"/>
      <c r="O520" s="24"/>
      <c r="P520" s="24"/>
      <c r="Q520" s="24"/>
      <c r="AB520" s="52"/>
      <c r="AC520" s="52"/>
      <c r="AD520" s="52"/>
      <c r="AE520" s="52"/>
      <c r="AF520" s="52"/>
      <c r="AG520" s="52"/>
      <c r="AH520" s="52"/>
      <c r="AI520" s="52"/>
      <c r="AJ520" s="52"/>
      <c r="AK520" s="52"/>
      <c r="AL520" s="52"/>
    </row>
    <row r="521" spans="1:38" ht="12" customHeight="1" x14ac:dyDescent="0.25">
      <c r="A521" s="67" t="s">
        <v>64</v>
      </c>
      <c r="B521" s="66">
        <v>1243</v>
      </c>
      <c r="C521" s="65"/>
      <c r="D521" s="64"/>
      <c r="E521" s="34"/>
      <c r="F521" s="34"/>
      <c r="G521" s="34"/>
      <c r="H521" s="34"/>
      <c r="I521" s="34"/>
      <c r="J521" s="34"/>
      <c r="K521" s="34"/>
      <c r="M521" s="34"/>
      <c r="N521" s="34"/>
      <c r="O521" s="34"/>
      <c r="P521" s="34"/>
      <c r="Q521" s="34"/>
      <c r="AB521" s="34"/>
      <c r="AC521" s="34"/>
      <c r="AD521" s="34"/>
      <c r="AE521" s="34"/>
      <c r="AF521" s="34"/>
      <c r="AG521" s="34"/>
      <c r="AH521" s="34"/>
      <c r="AI521" s="34"/>
      <c r="AJ521" s="34"/>
      <c r="AK521" s="34"/>
      <c r="AL521" s="34"/>
    </row>
    <row r="522" spans="1:38" ht="12" customHeight="1" x14ac:dyDescent="0.25">
      <c r="A522" s="63" t="s">
        <v>63</v>
      </c>
      <c r="B522" s="62">
        <v>12431</v>
      </c>
      <c r="C522" s="61">
        <v>5</v>
      </c>
      <c r="D522" s="60">
        <v>20</v>
      </c>
      <c r="E522" s="53"/>
      <c r="F522" s="53"/>
      <c r="G522" s="53"/>
      <c r="H522" s="53"/>
      <c r="I522" s="53"/>
      <c r="J522" s="53"/>
      <c r="K522" s="53"/>
      <c r="M522" s="24"/>
      <c r="N522" s="24"/>
      <c r="O522" s="24"/>
      <c r="P522" s="24"/>
      <c r="Q522" s="24"/>
      <c r="AB522" s="52"/>
      <c r="AC522" s="52"/>
      <c r="AD522" s="52"/>
      <c r="AE522" s="52"/>
      <c r="AF522" s="52"/>
      <c r="AG522" s="52"/>
      <c r="AH522" s="52"/>
      <c r="AI522" s="52"/>
      <c r="AJ522" s="52"/>
      <c r="AK522" s="52"/>
      <c r="AL522" s="52"/>
    </row>
    <row r="523" spans="1:38" ht="12" customHeight="1" x14ac:dyDescent="0.25">
      <c r="A523" s="63" t="s">
        <v>62</v>
      </c>
      <c r="B523" s="62">
        <v>12432</v>
      </c>
      <c r="C523" s="61">
        <v>5</v>
      </c>
      <c r="D523" s="60">
        <v>20</v>
      </c>
      <c r="E523" s="53"/>
      <c r="F523" s="53"/>
      <c r="G523" s="53"/>
      <c r="H523" s="53"/>
      <c r="I523" s="53"/>
      <c r="J523" s="53"/>
      <c r="K523" s="53"/>
      <c r="M523" s="24"/>
      <c r="N523" s="24"/>
      <c r="O523" s="24"/>
      <c r="P523" s="24"/>
      <c r="Q523" s="24"/>
      <c r="AB523" s="52"/>
      <c r="AC523" s="52"/>
      <c r="AD523" s="52"/>
      <c r="AE523" s="52"/>
      <c r="AF523" s="52"/>
      <c r="AG523" s="52"/>
      <c r="AH523" s="52"/>
      <c r="AI523" s="52"/>
      <c r="AJ523" s="52"/>
      <c r="AK523" s="52"/>
      <c r="AL523" s="52"/>
    </row>
    <row r="524" spans="1:38" ht="12" customHeight="1" x14ac:dyDescent="0.25">
      <c r="A524" s="67" t="s">
        <v>61</v>
      </c>
      <c r="B524" s="66">
        <v>1244</v>
      </c>
      <c r="C524" s="65"/>
      <c r="D524" s="64"/>
      <c r="E524" s="34"/>
      <c r="F524" s="34"/>
      <c r="G524" s="34"/>
      <c r="H524" s="34"/>
      <c r="I524" s="34"/>
      <c r="J524" s="34"/>
      <c r="K524" s="34"/>
      <c r="M524" s="34"/>
      <c r="N524" s="34"/>
      <c r="O524" s="34"/>
      <c r="P524" s="34"/>
      <c r="Q524" s="34"/>
      <c r="AB524" s="34"/>
      <c r="AC524" s="34"/>
      <c r="AD524" s="34"/>
      <c r="AE524" s="34"/>
      <c r="AF524" s="34"/>
      <c r="AG524" s="34"/>
      <c r="AH524" s="34"/>
      <c r="AI524" s="34"/>
      <c r="AJ524" s="34"/>
      <c r="AK524" s="34"/>
      <c r="AL524" s="34"/>
    </row>
    <row r="525" spans="1:38" ht="12" customHeight="1" x14ac:dyDescent="0.25">
      <c r="A525" s="63" t="s">
        <v>60</v>
      </c>
      <c r="B525" s="62">
        <v>12441</v>
      </c>
      <c r="C525" s="61">
        <v>5</v>
      </c>
      <c r="D525" s="60">
        <v>20</v>
      </c>
      <c r="E525" s="53"/>
      <c r="F525" s="53"/>
      <c r="G525" s="53"/>
      <c r="H525" s="53"/>
      <c r="I525" s="53"/>
      <c r="J525" s="53"/>
      <c r="K525" s="53"/>
      <c r="M525" s="24"/>
      <c r="N525" s="24"/>
      <c r="O525" s="24"/>
      <c r="P525" s="24"/>
      <c r="Q525" s="24"/>
      <c r="AB525" s="52"/>
      <c r="AC525" s="52"/>
      <c r="AD525" s="52"/>
      <c r="AE525" s="52"/>
      <c r="AF525" s="52"/>
      <c r="AG525" s="52"/>
      <c r="AH525" s="52"/>
      <c r="AI525" s="52"/>
      <c r="AJ525" s="52"/>
      <c r="AK525" s="52"/>
      <c r="AL525" s="52"/>
    </row>
    <row r="526" spans="1:38" ht="12" customHeight="1" x14ac:dyDescent="0.25">
      <c r="A526" s="67" t="s">
        <v>59</v>
      </c>
      <c r="B526" s="66">
        <v>1246</v>
      </c>
      <c r="C526" s="65"/>
      <c r="D526" s="64"/>
      <c r="E526" s="34"/>
      <c r="F526" s="34"/>
      <c r="G526" s="34"/>
      <c r="H526" s="34"/>
      <c r="I526" s="34"/>
      <c r="J526" s="34"/>
      <c r="K526" s="34"/>
      <c r="M526" s="34"/>
      <c r="N526" s="34"/>
      <c r="O526" s="34"/>
      <c r="P526" s="34"/>
      <c r="Q526" s="34"/>
      <c r="AB526" s="34"/>
      <c r="AC526" s="34"/>
      <c r="AD526" s="34"/>
      <c r="AE526" s="34"/>
      <c r="AF526" s="34"/>
      <c r="AG526" s="34"/>
      <c r="AH526" s="34"/>
      <c r="AI526" s="34"/>
      <c r="AJ526" s="34"/>
      <c r="AK526" s="34"/>
      <c r="AL526" s="34"/>
    </row>
    <row r="527" spans="1:38" ht="12" customHeight="1" x14ac:dyDescent="0.25">
      <c r="A527" s="63" t="s">
        <v>58</v>
      </c>
      <c r="B527" s="62">
        <v>12462</v>
      </c>
      <c r="C527" s="61">
        <v>10</v>
      </c>
      <c r="D527" s="60">
        <v>10</v>
      </c>
      <c r="E527" s="53"/>
      <c r="F527" s="53"/>
      <c r="G527" s="53"/>
      <c r="H527" s="53"/>
      <c r="I527" s="53"/>
      <c r="J527" s="53"/>
      <c r="K527" s="53"/>
      <c r="M527" s="24"/>
      <c r="N527" s="24"/>
      <c r="O527" s="24"/>
      <c r="P527" s="24"/>
      <c r="Q527" s="24"/>
      <c r="AB527" s="52"/>
      <c r="AC527" s="52"/>
      <c r="AD527" s="52"/>
      <c r="AE527" s="52"/>
      <c r="AF527" s="52"/>
      <c r="AG527" s="52"/>
      <c r="AH527" s="52"/>
      <c r="AI527" s="52"/>
      <c r="AJ527" s="52"/>
      <c r="AK527" s="52"/>
      <c r="AL527" s="52"/>
    </row>
    <row r="528" spans="1:38" ht="12" customHeight="1" x14ac:dyDescent="0.25">
      <c r="A528" s="63" t="s">
        <v>57</v>
      </c>
      <c r="B528" s="62">
        <v>12465</v>
      </c>
      <c r="C528" s="61">
        <v>10</v>
      </c>
      <c r="D528" s="60">
        <v>10</v>
      </c>
      <c r="E528" s="53"/>
      <c r="F528" s="53"/>
      <c r="G528" s="53"/>
      <c r="H528" s="53"/>
      <c r="I528" s="53"/>
      <c r="J528" s="53"/>
      <c r="K528" s="53"/>
      <c r="M528" s="24"/>
      <c r="N528" s="24"/>
      <c r="O528" s="24"/>
      <c r="P528" s="24"/>
      <c r="Q528" s="24"/>
      <c r="AB528" s="52"/>
      <c r="AC528" s="52"/>
      <c r="AD528" s="52"/>
      <c r="AE528" s="52"/>
      <c r="AF528" s="52"/>
      <c r="AG528" s="52"/>
      <c r="AH528" s="52"/>
      <c r="AI528" s="52"/>
      <c r="AJ528" s="52"/>
      <c r="AK528" s="52"/>
      <c r="AL528" s="52"/>
    </row>
    <row r="529" spans="1:43" ht="12" customHeight="1" x14ac:dyDescent="0.25">
      <c r="A529" s="63" t="s">
        <v>56</v>
      </c>
      <c r="B529" s="62">
        <v>12466</v>
      </c>
      <c r="C529" s="61">
        <v>10</v>
      </c>
      <c r="D529" s="60">
        <v>10</v>
      </c>
      <c r="E529" s="53"/>
      <c r="F529" s="53"/>
      <c r="G529" s="53"/>
      <c r="H529" s="53"/>
      <c r="I529" s="53"/>
      <c r="J529" s="53"/>
      <c r="K529" s="53"/>
      <c r="M529" s="24"/>
      <c r="N529" s="24"/>
      <c r="O529" s="24"/>
      <c r="P529" s="24"/>
      <c r="Q529" s="24"/>
      <c r="AB529" s="52"/>
      <c r="AC529" s="52"/>
      <c r="AD529" s="52"/>
      <c r="AE529" s="52"/>
      <c r="AF529" s="52"/>
      <c r="AG529" s="52"/>
      <c r="AH529" s="52"/>
      <c r="AI529" s="52"/>
      <c r="AJ529" s="52"/>
      <c r="AK529" s="52"/>
      <c r="AL529" s="52"/>
    </row>
    <row r="530" spans="1:43" ht="12" customHeight="1" x14ac:dyDescent="0.25">
      <c r="A530" s="63" t="s">
        <v>55</v>
      </c>
      <c r="B530" s="62">
        <v>12467</v>
      </c>
      <c r="C530" s="61">
        <v>10</v>
      </c>
      <c r="D530" s="60">
        <v>10</v>
      </c>
      <c r="E530" s="53"/>
      <c r="F530" s="53"/>
      <c r="G530" s="53"/>
      <c r="H530" s="53"/>
      <c r="I530" s="53"/>
      <c r="J530" s="53"/>
      <c r="K530" s="53"/>
      <c r="M530" s="24"/>
      <c r="N530" s="24"/>
      <c r="O530" s="24"/>
      <c r="P530" s="24"/>
      <c r="Q530" s="24"/>
      <c r="AB530" s="52"/>
      <c r="AC530" s="52"/>
      <c r="AD530" s="52"/>
      <c r="AE530" s="52"/>
      <c r="AF530" s="52"/>
      <c r="AG530" s="52"/>
      <c r="AH530" s="52"/>
      <c r="AI530" s="52"/>
      <c r="AJ530" s="52"/>
      <c r="AK530" s="52"/>
      <c r="AL530" s="52"/>
    </row>
    <row r="531" spans="1:43" ht="12.75" thickBot="1" x14ac:dyDescent="0.3">
      <c r="A531" s="59" t="s">
        <v>54</v>
      </c>
      <c r="B531" s="58">
        <v>12469</v>
      </c>
      <c r="C531" s="57">
        <v>10</v>
      </c>
      <c r="D531" s="56">
        <v>10</v>
      </c>
      <c r="E531" s="53"/>
      <c r="F531" s="53"/>
      <c r="G531" s="53"/>
      <c r="H531" s="53"/>
      <c r="I531" s="53"/>
      <c r="J531" s="53"/>
      <c r="K531" s="53"/>
      <c r="M531" s="24"/>
      <c r="N531" s="24"/>
      <c r="O531" s="24"/>
      <c r="P531" s="24"/>
      <c r="Q531" s="24"/>
      <c r="AB531" s="52"/>
      <c r="AC531" s="52"/>
      <c r="AD531" s="52"/>
      <c r="AE531" s="52"/>
      <c r="AF531" s="52"/>
      <c r="AG531" s="52"/>
      <c r="AH531" s="52"/>
      <c r="AI531" s="52"/>
      <c r="AJ531" s="52"/>
      <c r="AK531" s="52"/>
      <c r="AL531" s="52"/>
    </row>
    <row r="532" spans="1:43" x14ac:dyDescent="0.25">
      <c r="A532" s="55"/>
      <c r="B532" s="54"/>
      <c r="C532" s="52"/>
      <c r="D532" s="52"/>
      <c r="E532" s="53"/>
      <c r="F532" s="53"/>
      <c r="G532" s="53"/>
      <c r="H532" s="53"/>
      <c r="I532" s="53"/>
      <c r="J532" s="53"/>
      <c r="K532" s="53"/>
      <c r="M532" s="24"/>
      <c r="N532" s="24"/>
      <c r="O532" s="24"/>
      <c r="P532" s="24"/>
      <c r="Q532" s="24"/>
      <c r="AB532" s="52"/>
      <c r="AC532" s="52"/>
      <c r="AD532" s="52"/>
      <c r="AE532" s="52"/>
      <c r="AF532" s="52"/>
      <c r="AG532" s="52"/>
      <c r="AH532" s="52"/>
      <c r="AI532" s="52"/>
      <c r="AJ532" s="52"/>
      <c r="AK532" s="52"/>
      <c r="AL532" s="52"/>
    </row>
    <row r="533" spans="1:43" x14ac:dyDescent="0.25">
      <c r="A533" s="51" t="s">
        <v>53</v>
      </c>
    </row>
    <row r="534" spans="1:43" x14ac:dyDescent="0.25">
      <c r="A534" s="1" t="s">
        <v>52</v>
      </c>
    </row>
    <row r="536" spans="1:43" x14ac:dyDescent="0.25">
      <c r="A536" s="51" t="s">
        <v>51</v>
      </c>
    </row>
    <row r="537" spans="1:43" x14ac:dyDescent="0.25">
      <c r="A537" s="1" t="s">
        <v>50</v>
      </c>
    </row>
    <row r="539" spans="1:43" s="2" customFormat="1" x14ac:dyDescent="0.25">
      <c r="A539" s="51" t="s">
        <v>49</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1:43" s="2" customFormat="1" x14ac:dyDescent="0.25">
      <c r="A540" s="1" t="s">
        <v>48</v>
      </c>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1:43" s="2" customFormat="1" x14ac:dyDescent="0.25">
      <c r="A541" s="1" t="s">
        <v>47</v>
      </c>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1:43" s="2" customFormat="1" x14ac:dyDescent="0.25">
      <c r="A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1:43" s="2" customFormat="1" x14ac:dyDescent="0.25">
      <c r="A543" s="51" t="s">
        <v>46</v>
      </c>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1:43" s="2" customFormat="1" x14ac:dyDescent="0.25">
      <c r="A544" s="1" t="s">
        <v>45</v>
      </c>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1:43" s="2" customFormat="1" x14ac:dyDescent="0.25">
      <c r="A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1:43" s="2" customFormat="1" x14ac:dyDescent="0.25">
      <c r="A546" s="51" t="s">
        <v>44</v>
      </c>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1:43" s="2" customFormat="1" x14ac:dyDescent="0.25">
      <c r="A547" s="1" t="s">
        <v>43</v>
      </c>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1:43" s="2" customFormat="1" x14ac:dyDescent="0.25">
      <c r="A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1:43" s="2" customFormat="1" x14ac:dyDescent="0.25">
      <c r="A549" s="51" t="s">
        <v>42</v>
      </c>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1:43" s="2" customFormat="1" x14ac:dyDescent="0.25">
      <c r="A550" s="1" t="s">
        <v>41</v>
      </c>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1:43" s="2" customFormat="1" x14ac:dyDescent="0.25">
      <c r="A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1:43" s="2" customFormat="1" x14ac:dyDescent="0.25">
      <c r="A552" s="51" t="s">
        <v>40</v>
      </c>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1:43" s="2" customFormat="1" x14ac:dyDescent="0.25">
      <c r="A553" s="1" t="s">
        <v>39</v>
      </c>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1:43" s="2" customFormat="1" x14ac:dyDescent="0.25">
      <c r="A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1:43" x14ac:dyDescent="0.25">
      <c r="A555" s="4" t="s">
        <v>38</v>
      </c>
    </row>
    <row r="556" spans="1:43" x14ac:dyDescent="0.25">
      <c r="A556" s="1" t="s">
        <v>37</v>
      </c>
    </row>
    <row r="560" spans="1:43" x14ac:dyDescent="0.25">
      <c r="A560" s="4" t="s">
        <v>36</v>
      </c>
    </row>
    <row r="561" spans="1:22" x14ac:dyDescent="0.25">
      <c r="A561" s="4"/>
    </row>
    <row r="562" spans="1:22" x14ac:dyDescent="0.25">
      <c r="A562" s="4" t="s">
        <v>35</v>
      </c>
    </row>
    <row r="563" spans="1:22" ht="12.75" thickBot="1" x14ac:dyDescent="0.3">
      <c r="A563" s="4"/>
    </row>
    <row r="564" spans="1:22" ht="36" x14ac:dyDescent="0.25">
      <c r="A564" s="33" t="s">
        <v>34</v>
      </c>
      <c r="B564" s="47" t="s">
        <v>29</v>
      </c>
      <c r="C564" s="46" t="s">
        <v>28</v>
      </c>
      <c r="D564" s="45" t="s">
        <v>27</v>
      </c>
      <c r="E564" s="24"/>
      <c r="F564" s="24"/>
      <c r="G564" s="24"/>
      <c r="H564" s="24"/>
      <c r="J564" s="24"/>
      <c r="K564" s="24"/>
      <c r="L564" s="24"/>
      <c r="M564" s="24"/>
      <c r="N564" s="24"/>
      <c r="O564" s="24"/>
      <c r="P564" s="24"/>
      <c r="R564" s="24"/>
      <c r="S564" s="24"/>
      <c r="T564" s="24"/>
      <c r="U564" s="24"/>
      <c r="V564" s="24"/>
    </row>
    <row r="565" spans="1:22" x14ac:dyDescent="0.25">
      <c r="A565" s="50" t="s">
        <v>23</v>
      </c>
      <c r="B565" s="48">
        <v>60000</v>
      </c>
      <c r="C565" s="26">
        <f>D173</f>
        <v>357182.88</v>
      </c>
      <c r="D565" s="49">
        <v>0</v>
      </c>
      <c r="E565" s="24"/>
      <c r="F565" s="24"/>
      <c r="G565" s="24"/>
      <c r="H565" s="24"/>
      <c r="J565" s="24"/>
      <c r="K565" s="24"/>
      <c r="L565" s="24"/>
      <c r="M565" s="24"/>
      <c r="N565" s="24"/>
      <c r="O565" s="24"/>
      <c r="P565" s="24"/>
      <c r="R565" s="24"/>
      <c r="S565" s="24"/>
      <c r="T565" s="24"/>
      <c r="U565" s="24"/>
      <c r="V565" s="24"/>
    </row>
    <row r="566" spans="1:22" ht="12" customHeight="1" x14ac:dyDescent="0.25">
      <c r="A566" s="15" t="s">
        <v>33</v>
      </c>
      <c r="B566" s="44">
        <v>18737000</v>
      </c>
      <c r="C566" s="14">
        <f>D174</f>
        <v>23752603.23</v>
      </c>
      <c r="D566" s="42">
        <f>+C566/B566</f>
        <v>1.2676844334738753</v>
      </c>
      <c r="E566" s="12"/>
      <c r="F566" s="12"/>
      <c r="G566" s="12"/>
      <c r="H566" s="12"/>
      <c r="J566" s="12"/>
      <c r="K566" s="12"/>
      <c r="L566" s="12"/>
      <c r="M566" s="12"/>
      <c r="N566" s="12"/>
      <c r="O566" s="12"/>
      <c r="P566" s="12"/>
      <c r="R566" s="24"/>
      <c r="S566" s="24"/>
      <c r="T566" s="24"/>
      <c r="U566" s="24"/>
      <c r="V566" s="24"/>
    </row>
    <row r="567" spans="1:22" ht="12" customHeight="1" x14ac:dyDescent="0.25">
      <c r="A567" s="15" t="s">
        <v>21</v>
      </c>
      <c r="B567" s="44">
        <v>13500000</v>
      </c>
      <c r="C567" s="14">
        <f>B163</f>
        <v>16510336.039999999</v>
      </c>
      <c r="D567" s="42">
        <f>+C567/B567</f>
        <v>1.2229878548148148</v>
      </c>
      <c r="E567" s="12"/>
      <c r="F567" s="12"/>
      <c r="G567" s="12"/>
      <c r="H567" s="12"/>
      <c r="J567" s="12"/>
      <c r="K567" s="12"/>
      <c r="L567" s="12"/>
      <c r="M567" s="12"/>
      <c r="N567" s="12"/>
      <c r="O567" s="12"/>
      <c r="P567" s="12"/>
      <c r="R567" s="24"/>
      <c r="S567" s="24"/>
      <c r="T567" s="24"/>
      <c r="U567" s="24"/>
      <c r="V567" s="24"/>
    </row>
    <row r="568" spans="1:22" ht="12" customHeight="1" x14ac:dyDescent="0.25">
      <c r="A568" s="15" t="s">
        <v>32</v>
      </c>
      <c r="B568" s="48">
        <v>1E-4</v>
      </c>
      <c r="C568" s="14">
        <f>B164</f>
        <v>0</v>
      </c>
      <c r="D568" s="42">
        <v>0</v>
      </c>
      <c r="E568" s="24"/>
      <c r="F568" s="24"/>
      <c r="G568" s="24"/>
      <c r="H568" s="24"/>
      <c r="J568" s="12"/>
      <c r="K568" s="12"/>
      <c r="L568" s="12"/>
      <c r="M568" s="12"/>
      <c r="N568" s="12"/>
      <c r="O568" s="12"/>
      <c r="P568" s="12"/>
      <c r="R568" s="24"/>
      <c r="S568" s="24"/>
      <c r="T568" s="24"/>
      <c r="U568" s="24"/>
      <c r="V568" s="24"/>
    </row>
    <row r="569" spans="1:22" ht="12" customHeight="1" thickBot="1" x14ac:dyDescent="0.3">
      <c r="A569" s="11" t="s">
        <v>31</v>
      </c>
      <c r="B569" s="41">
        <f>SUM(B566:B568)</f>
        <v>32237000.000100002</v>
      </c>
      <c r="C569" s="41">
        <f>SUM(C565:C568)</f>
        <v>40620122.149999999</v>
      </c>
      <c r="D569" s="39">
        <f>+C569/B569</f>
        <v>1.2600465970739831</v>
      </c>
      <c r="E569" s="8"/>
      <c r="F569" s="8"/>
      <c r="G569" s="8"/>
      <c r="H569" s="8"/>
      <c r="J569" s="8"/>
      <c r="K569" s="8"/>
      <c r="L569" s="8"/>
      <c r="M569" s="8"/>
      <c r="N569" s="8"/>
      <c r="O569" s="8"/>
      <c r="P569" s="8"/>
      <c r="R569" s="8"/>
      <c r="S569" s="8"/>
      <c r="T569" s="8"/>
      <c r="U569" s="8"/>
      <c r="V569" s="8"/>
    </row>
    <row r="570" spans="1:22" ht="12.75" thickBot="1" x14ac:dyDescent="0.3"/>
    <row r="571" spans="1:22" ht="39" customHeight="1" x14ac:dyDescent="0.25">
      <c r="A571" s="33" t="s">
        <v>30</v>
      </c>
      <c r="B571" s="47" t="s">
        <v>29</v>
      </c>
      <c r="C571" s="46" t="s">
        <v>28</v>
      </c>
      <c r="D571" s="45" t="s">
        <v>27</v>
      </c>
      <c r="E571" s="24"/>
      <c r="F571" s="24"/>
      <c r="G571" s="24"/>
      <c r="H571" s="24"/>
      <c r="J571" s="24"/>
      <c r="K571" s="24"/>
      <c r="L571" s="24"/>
      <c r="M571" s="24"/>
      <c r="N571" s="24"/>
      <c r="O571" s="24"/>
      <c r="P571" s="24"/>
      <c r="R571" s="24"/>
      <c r="S571" s="24"/>
      <c r="T571" s="24"/>
      <c r="U571" s="24"/>
      <c r="V571" s="24"/>
    </row>
    <row r="572" spans="1:22" ht="12" customHeight="1" x14ac:dyDescent="0.25">
      <c r="A572" s="15" t="s">
        <v>18</v>
      </c>
      <c r="B572" s="44">
        <v>79655304</v>
      </c>
      <c r="C572" s="43">
        <f>B166</f>
        <v>56559844.090000004</v>
      </c>
      <c r="D572" s="42">
        <f>+C572/B572</f>
        <v>0.71005747577085387</v>
      </c>
      <c r="E572" s="12"/>
      <c r="F572" s="12"/>
      <c r="G572" s="12"/>
      <c r="H572" s="12"/>
      <c r="J572" s="12"/>
      <c r="K572" s="12"/>
      <c r="L572" s="12"/>
      <c r="M572" s="12"/>
      <c r="N572" s="12"/>
      <c r="O572" s="12"/>
      <c r="P572" s="12"/>
      <c r="R572" s="24"/>
      <c r="S572" s="24"/>
      <c r="T572" s="24"/>
      <c r="U572" s="24"/>
      <c r="V572" s="24"/>
    </row>
    <row r="573" spans="1:22" ht="12" customHeight="1" thickBot="1" x14ac:dyDescent="0.3">
      <c r="A573" s="11" t="s">
        <v>26</v>
      </c>
      <c r="B573" s="41">
        <f>SUM(B572)</f>
        <v>79655304</v>
      </c>
      <c r="C573" s="40">
        <f>SUM(C572)</f>
        <v>56559844.090000004</v>
      </c>
      <c r="D573" s="39">
        <f>SUM(D572)</f>
        <v>0.71005747577085387</v>
      </c>
      <c r="E573" s="8"/>
      <c r="F573" s="8"/>
      <c r="G573" s="8"/>
      <c r="H573" s="8"/>
      <c r="J573" s="8"/>
      <c r="K573" s="8"/>
      <c r="L573" s="8"/>
      <c r="M573" s="8"/>
      <c r="N573" s="8"/>
      <c r="O573" s="8"/>
      <c r="P573" s="8"/>
      <c r="R573" s="8"/>
      <c r="S573" s="8"/>
      <c r="T573" s="8"/>
      <c r="U573" s="8"/>
      <c r="V573" s="8"/>
    </row>
    <row r="574" spans="1:22" ht="12" customHeight="1" x14ac:dyDescent="0.25">
      <c r="A574" s="8"/>
      <c r="B574" s="38"/>
      <c r="C574" s="37"/>
      <c r="D574" s="36"/>
      <c r="E574" s="8"/>
      <c r="F574" s="8"/>
      <c r="G574" s="8"/>
      <c r="H574" s="8"/>
      <c r="J574" s="8"/>
      <c r="K574" s="8"/>
      <c r="L574" s="8"/>
      <c r="M574" s="8"/>
      <c r="N574" s="8"/>
      <c r="O574" s="8"/>
      <c r="P574" s="8"/>
      <c r="R574" s="8"/>
      <c r="S574" s="8"/>
      <c r="T574" s="8"/>
      <c r="U574" s="8"/>
      <c r="V574" s="8"/>
    </row>
    <row r="575" spans="1:22" ht="12" customHeight="1" x14ac:dyDescent="0.25">
      <c r="A575" s="8"/>
      <c r="B575" s="38"/>
      <c r="C575" s="37"/>
      <c r="D575" s="36"/>
      <c r="E575" s="8"/>
      <c r="F575" s="8"/>
      <c r="G575" s="8"/>
      <c r="H575" s="8"/>
      <c r="J575" s="8"/>
      <c r="K575" s="8"/>
      <c r="L575" s="8"/>
      <c r="M575" s="8"/>
      <c r="N575" s="8"/>
      <c r="O575" s="8"/>
      <c r="P575" s="8"/>
      <c r="R575" s="8"/>
      <c r="S575" s="8"/>
      <c r="T575" s="8"/>
      <c r="U575" s="8"/>
      <c r="V575" s="8"/>
    </row>
    <row r="576" spans="1:22" x14ac:dyDescent="0.25">
      <c r="A576" s="4" t="s">
        <v>25</v>
      </c>
      <c r="B576" s="35"/>
      <c r="C576" s="34"/>
      <c r="D576" s="21"/>
      <c r="E576" s="21"/>
      <c r="F576" s="21"/>
      <c r="G576" s="21"/>
      <c r="H576" s="21"/>
      <c r="I576" s="21"/>
      <c r="J576" s="21"/>
      <c r="K576" s="21"/>
      <c r="L576" s="21"/>
      <c r="M576" s="21"/>
      <c r="N576" s="21"/>
      <c r="O576" s="21"/>
      <c r="P576" s="21"/>
      <c r="Q576" s="21"/>
      <c r="R576" s="21"/>
      <c r="S576" s="21"/>
      <c r="T576" s="21"/>
      <c r="U576" s="21"/>
      <c r="V576" s="21"/>
    </row>
    <row r="577" spans="1:32" ht="12.75" thickBot="1" x14ac:dyDescent="0.3">
      <c r="A577" s="4"/>
      <c r="B577" s="35"/>
      <c r="C577" s="34"/>
      <c r="D577" s="21"/>
      <c r="E577" s="21"/>
      <c r="F577" s="21"/>
      <c r="G577" s="21"/>
      <c r="H577" s="21"/>
      <c r="I577" s="21"/>
      <c r="J577" s="21"/>
      <c r="K577" s="21"/>
      <c r="L577" s="21"/>
      <c r="M577" s="21"/>
      <c r="N577" s="21"/>
      <c r="O577" s="21"/>
      <c r="P577" s="21"/>
      <c r="Q577" s="21"/>
      <c r="R577" s="21"/>
      <c r="S577" s="21"/>
      <c r="T577" s="21"/>
      <c r="U577" s="21"/>
      <c r="V577" s="21"/>
    </row>
    <row r="578" spans="1:32" x14ac:dyDescent="0.25">
      <c r="A578" s="33" t="s">
        <v>24</v>
      </c>
      <c r="B578" s="32">
        <v>2023</v>
      </c>
      <c r="C578" s="32">
        <v>2024</v>
      </c>
      <c r="D578" s="32">
        <v>2025</v>
      </c>
      <c r="E578" s="32">
        <v>2026</v>
      </c>
      <c r="F578" s="18">
        <v>2027</v>
      </c>
      <c r="I578" s="31"/>
      <c r="J578" s="31"/>
      <c r="K578" s="31"/>
      <c r="L578" s="31"/>
      <c r="M578" s="31"/>
      <c r="N578" s="31"/>
      <c r="P578" s="31"/>
      <c r="Q578" s="31"/>
      <c r="R578" s="31"/>
      <c r="S578" s="31"/>
      <c r="U578" s="31"/>
      <c r="V578" s="31"/>
      <c r="W578" s="31"/>
      <c r="X578" s="31"/>
      <c r="Y578" s="31"/>
      <c r="Z578" s="31"/>
      <c r="AB578" s="30"/>
      <c r="AC578" s="30"/>
      <c r="AD578" s="30"/>
      <c r="AE578" s="30"/>
      <c r="AF578" s="30"/>
    </row>
    <row r="579" spans="1:32" ht="12" customHeight="1" x14ac:dyDescent="0.25">
      <c r="A579" s="29" t="s">
        <v>23</v>
      </c>
      <c r="B579" s="28">
        <v>176770</v>
      </c>
      <c r="C579" s="28">
        <v>183841</v>
      </c>
      <c r="D579" s="28">
        <v>191194</v>
      </c>
      <c r="E579" s="28">
        <v>198842</v>
      </c>
      <c r="F579" s="27">
        <v>206796</v>
      </c>
      <c r="I579" s="24"/>
      <c r="J579" s="24"/>
      <c r="K579" s="24"/>
      <c r="L579" s="24"/>
      <c r="M579" s="24"/>
      <c r="N579" s="24"/>
      <c r="P579" s="24"/>
      <c r="Q579" s="24"/>
      <c r="R579" s="24"/>
      <c r="S579" s="24"/>
      <c r="U579" s="24"/>
      <c r="V579" s="24"/>
      <c r="W579" s="24"/>
      <c r="X579" s="24"/>
      <c r="Y579" s="24"/>
      <c r="Z579" s="24"/>
      <c r="AB579" s="23"/>
      <c r="AC579" s="23"/>
      <c r="AD579" s="23"/>
      <c r="AE579" s="23"/>
      <c r="AF579" s="23"/>
    </row>
    <row r="580" spans="1:32" ht="12" customHeight="1" x14ac:dyDescent="0.25">
      <c r="A580" s="15" t="s">
        <v>22</v>
      </c>
      <c r="B580" s="26">
        <v>22849362</v>
      </c>
      <c r="C580" s="26">
        <v>23763337</v>
      </c>
      <c r="D580" s="26">
        <v>24713870</v>
      </c>
      <c r="E580" s="26">
        <v>25702425</v>
      </c>
      <c r="F580" s="25">
        <v>26730522</v>
      </c>
      <c r="I580" s="24"/>
      <c r="J580" s="24"/>
      <c r="K580" s="24"/>
      <c r="L580" s="24"/>
      <c r="M580" s="24"/>
      <c r="N580" s="24"/>
      <c r="P580" s="24"/>
      <c r="Q580" s="24"/>
      <c r="R580" s="24"/>
      <c r="S580" s="24"/>
      <c r="U580" s="24"/>
      <c r="V580" s="24"/>
      <c r="W580" s="24"/>
      <c r="X580" s="24"/>
      <c r="Y580" s="24"/>
      <c r="Z580" s="24"/>
      <c r="AB580" s="23"/>
      <c r="AC580" s="23"/>
      <c r="AD580" s="23"/>
      <c r="AE580" s="23"/>
      <c r="AF580" s="23"/>
    </row>
    <row r="581" spans="1:32" ht="12" customHeight="1" x14ac:dyDescent="0.25">
      <c r="A581" s="15" t="s">
        <v>21</v>
      </c>
      <c r="B581" s="26">
        <v>13500000</v>
      </c>
      <c r="C581" s="26">
        <v>13500000</v>
      </c>
      <c r="D581" s="26">
        <v>13500000</v>
      </c>
      <c r="E581" s="26">
        <v>13500000</v>
      </c>
      <c r="F581" s="25">
        <v>13500000</v>
      </c>
      <c r="I581" s="24"/>
      <c r="J581" s="24"/>
      <c r="K581" s="24"/>
      <c r="L581" s="24"/>
      <c r="M581" s="24"/>
      <c r="N581" s="24"/>
      <c r="P581" s="24"/>
      <c r="Q581" s="24"/>
      <c r="R581" s="24"/>
      <c r="S581" s="24"/>
      <c r="U581" s="24"/>
      <c r="V581" s="24"/>
      <c r="W581" s="24"/>
      <c r="X581" s="24"/>
      <c r="Y581" s="24"/>
      <c r="Z581" s="24"/>
      <c r="AB581" s="23"/>
      <c r="AC581" s="23"/>
      <c r="AD581" s="23"/>
      <c r="AE581" s="23"/>
      <c r="AF581" s="23"/>
    </row>
    <row r="582" spans="1:32" ht="12" customHeight="1" thickBot="1" x14ac:dyDescent="0.3">
      <c r="A582" s="11" t="s">
        <v>20</v>
      </c>
      <c r="B582" s="10">
        <f>SUM(B579:B581)</f>
        <v>36526132</v>
      </c>
      <c r="C582" s="10">
        <f>SUM(C579:C581)</f>
        <v>37447178</v>
      </c>
      <c r="D582" s="10">
        <f>SUM(D579:D581)</f>
        <v>38405064</v>
      </c>
      <c r="E582" s="10">
        <f>SUM(E579:E581)</f>
        <v>39401267</v>
      </c>
      <c r="F582" s="22">
        <f>SUM(F579:F581)</f>
        <v>40437318</v>
      </c>
      <c r="I582" s="8"/>
      <c r="J582" s="8"/>
      <c r="K582" s="8"/>
      <c r="L582" s="8"/>
      <c r="M582" s="8"/>
      <c r="N582" s="8"/>
      <c r="P582" s="8"/>
      <c r="Q582" s="8"/>
      <c r="R582" s="8"/>
      <c r="S582" s="8"/>
      <c r="U582" s="8"/>
      <c r="V582" s="8"/>
      <c r="W582" s="8"/>
      <c r="X582" s="8"/>
      <c r="Y582" s="8"/>
      <c r="Z582" s="8"/>
      <c r="AB582" s="21"/>
      <c r="AC582" s="21"/>
      <c r="AD582" s="21"/>
      <c r="AE582" s="21"/>
      <c r="AF582" s="21"/>
    </row>
    <row r="583" spans="1:32" ht="12.75" thickBot="1" x14ac:dyDescent="0.3"/>
    <row r="584" spans="1:32" ht="12" customHeight="1" x14ac:dyDescent="0.25">
      <c r="A584" s="20" t="s">
        <v>19</v>
      </c>
      <c r="B584" s="19">
        <v>2023</v>
      </c>
      <c r="C584" s="19">
        <v>2024</v>
      </c>
      <c r="D584" s="19">
        <v>2025</v>
      </c>
      <c r="E584" s="19">
        <v>2026</v>
      </c>
      <c r="F584" s="18">
        <v>2027</v>
      </c>
      <c r="I584" s="17"/>
      <c r="J584" s="17"/>
      <c r="K584" s="17"/>
      <c r="L584" s="17"/>
      <c r="M584" s="17"/>
      <c r="N584" s="17"/>
      <c r="P584" s="17"/>
      <c r="Q584" s="17"/>
      <c r="R584" s="17"/>
      <c r="S584" s="17"/>
      <c r="U584" s="17"/>
      <c r="V584" s="17"/>
      <c r="W584" s="17"/>
      <c r="X584" s="17"/>
      <c r="Y584" s="17"/>
      <c r="Z584" s="17"/>
      <c r="AB584" s="16"/>
      <c r="AC584" s="16"/>
      <c r="AD584" s="16"/>
      <c r="AE584" s="16"/>
      <c r="AF584" s="16"/>
    </row>
    <row r="585" spans="1:32" ht="12" customHeight="1" x14ac:dyDescent="0.25">
      <c r="A585" s="15" t="s">
        <v>18</v>
      </c>
      <c r="B585" s="14">
        <f>96881516-B581</f>
        <v>83381516</v>
      </c>
      <c r="C585" s="14">
        <f>100756777-C581</f>
        <v>87256777</v>
      </c>
      <c r="D585" s="14">
        <f>104787048-D581</f>
        <v>91287048</v>
      </c>
      <c r="E585" s="14">
        <f>108978530-E581</f>
        <v>95478530</v>
      </c>
      <c r="F585" s="13">
        <f>113337671-F581</f>
        <v>99837671</v>
      </c>
      <c r="I585" s="12"/>
      <c r="J585" s="12"/>
      <c r="K585" s="12"/>
      <c r="L585" s="12"/>
      <c r="M585" s="12"/>
      <c r="N585" s="12"/>
      <c r="P585" s="12"/>
      <c r="Q585" s="12"/>
      <c r="R585" s="12"/>
      <c r="S585" s="12"/>
      <c r="U585" s="12"/>
      <c r="V585" s="12"/>
      <c r="W585" s="12"/>
      <c r="X585" s="12"/>
      <c r="Y585" s="12"/>
      <c r="Z585" s="12"/>
      <c r="AB585" s="12"/>
      <c r="AC585" s="12"/>
      <c r="AD585" s="12"/>
      <c r="AE585" s="12"/>
      <c r="AF585" s="12"/>
    </row>
    <row r="586" spans="1:32" ht="12" customHeight="1" thickBot="1" x14ac:dyDescent="0.3">
      <c r="A586" s="11" t="s">
        <v>17</v>
      </c>
      <c r="B586" s="10">
        <f>B585</f>
        <v>83381516</v>
      </c>
      <c r="C586" s="10">
        <f>C585</f>
        <v>87256777</v>
      </c>
      <c r="D586" s="10">
        <f>D585</f>
        <v>91287048</v>
      </c>
      <c r="E586" s="10">
        <f>E585</f>
        <v>95478530</v>
      </c>
      <c r="F586" s="9">
        <f>F585</f>
        <v>99837671</v>
      </c>
      <c r="I586" s="8"/>
      <c r="J586" s="8"/>
      <c r="K586" s="8"/>
      <c r="L586" s="8"/>
      <c r="M586" s="8"/>
      <c r="N586" s="8"/>
      <c r="P586" s="7"/>
      <c r="Q586" s="7"/>
      <c r="R586" s="7"/>
      <c r="S586" s="7"/>
      <c r="U586" s="8"/>
      <c r="V586" s="8"/>
      <c r="W586" s="8"/>
      <c r="X586" s="8"/>
      <c r="Y586" s="8"/>
      <c r="Z586" s="8"/>
      <c r="AB586" s="7"/>
      <c r="AC586" s="7"/>
      <c r="AD586" s="7"/>
      <c r="AE586" s="7"/>
      <c r="AF586" s="7"/>
    </row>
    <row r="588" spans="1:32" x14ac:dyDescent="0.25">
      <c r="A588" s="4" t="s">
        <v>16</v>
      </c>
    </row>
    <row r="589" spans="1:32" x14ac:dyDescent="0.25">
      <c r="A589" s="1" t="s">
        <v>15</v>
      </c>
    </row>
    <row r="591" spans="1:32" x14ac:dyDescent="0.25">
      <c r="A591" s="4" t="s">
        <v>14</v>
      </c>
    </row>
    <row r="592" spans="1:32" x14ac:dyDescent="0.25">
      <c r="A592" s="1" t="s">
        <v>13</v>
      </c>
    </row>
    <row r="594" spans="1:42" x14ac:dyDescent="0.25">
      <c r="A594" s="4" t="s">
        <v>12</v>
      </c>
    </row>
    <row r="595" spans="1:42" x14ac:dyDescent="0.25">
      <c r="A595" s="1" t="s">
        <v>11</v>
      </c>
    </row>
    <row r="597" spans="1:42" x14ac:dyDescent="0.25">
      <c r="A597" s="4" t="s">
        <v>10</v>
      </c>
    </row>
    <row r="598" spans="1:42" x14ac:dyDescent="0.25">
      <c r="A598" s="1" t="s">
        <v>9</v>
      </c>
    </row>
    <row r="604" spans="1:42" x14ac:dyDescent="0.25">
      <c r="A604" s="4" t="s">
        <v>8</v>
      </c>
    </row>
    <row r="605" spans="1:42" ht="39.75" customHeight="1" x14ac:dyDescent="0.25">
      <c r="A605" s="297" t="s">
        <v>7</v>
      </c>
      <c r="B605" s="297"/>
      <c r="C605" s="297"/>
      <c r="D605" s="297"/>
      <c r="E605" s="297"/>
      <c r="F605" s="297"/>
      <c r="G605" s="297"/>
      <c r="H605" s="297"/>
      <c r="I605" s="297"/>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row>
    <row r="606" spans="1:42" x14ac:dyDescent="0.25">
      <c r="A606" s="6"/>
      <c r="B606" s="6"/>
      <c r="C606" s="6"/>
      <c r="D606" s="6"/>
      <c r="E606" s="6"/>
      <c r="F606" s="6"/>
      <c r="G606" s="6"/>
      <c r="H606" s="6"/>
      <c r="I606" s="6"/>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row>
    <row r="607" spans="1:42" x14ac:dyDescent="0.25">
      <c r="A607" s="4" t="s">
        <v>6</v>
      </c>
    </row>
    <row r="608" spans="1:42" x14ac:dyDescent="0.25">
      <c r="A608" s="1" t="s">
        <v>5</v>
      </c>
    </row>
    <row r="610" spans="1:43" x14ac:dyDescent="0.25">
      <c r="A610" s="4" t="s">
        <v>4</v>
      </c>
    </row>
    <row r="611" spans="1:43" x14ac:dyDescent="0.25">
      <c r="A611" s="1" t="s">
        <v>3</v>
      </c>
    </row>
    <row r="621" spans="1:43" s="2" customFormat="1" x14ac:dyDescent="0.25">
      <c r="A621" s="3" t="s">
        <v>2</v>
      </c>
      <c r="C621" s="1"/>
      <c r="D621" s="1" t="s">
        <v>1</v>
      </c>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1:43" s="2" customFormat="1" x14ac:dyDescent="0.25">
      <c r="A622" s="1" t="s">
        <v>0</v>
      </c>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sheetData>
  <mergeCells count="82">
    <mergeCell ref="A446:I446"/>
    <mergeCell ref="A450:I450"/>
    <mergeCell ref="A453:I453"/>
    <mergeCell ref="A454:I454"/>
    <mergeCell ref="A605:I605"/>
    <mergeCell ref="A436:I436"/>
    <mergeCell ref="A351:I351"/>
    <mergeCell ref="A354:I354"/>
    <mergeCell ref="A355:I355"/>
    <mergeCell ref="A358:I358"/>
    <mergeCell ref="A368:I368"/>
    <mergeCell ref="A426:I426"/>
    <mergeCell ref="A427:I427"/>
    <mergeCell ref="A428:I428"/>
    <mergeCell ref="A429:I429"/>
    <mergeCell ref="A430:I430"/>
    <mergeCell ref="A432:I432"/>
    <mergeCell ref="A342:I342"/>
    <mergeCell ref="A343:I343"/>
    <mergeCell ref="A344:I344"/>
    <mergeCell ref="A345:I346"/>
    <mergeCell ref="A350:I350"/>
    <mergeCell ref="A327:I327"/>
    <mergeCell ref="A328:I328"/>
    <mergeCell ref="A329:I329"/>
    <mergeCell ref="A330:I330"/>
    <mergeCell ref="A336:I336"/>
    <mergeCell ref="A312:I312"/>
    <mergeCell ref="A321:I321"/>
    <mergeCell ref="A322:I322"/>
    <mergeCell ref="A323:I324"/>
    <mergeCell ref="A325:I325"/>
    <mergeCell ref="A280:I280"/>
    <mergeCell ref="A281:I281"/>
    <mergeCell ref="A301:I301"/>
    <mergeCell ref="A304:I304"/>
    <mergeCell ref="A307:I307"/>
    <mergeCell ref="A197:I197"/>
    <mergeCell ref="A198:I198"/>
    <mergeCell ref="A201:I201"/>
    <mergeCell ref="A230:C230"/>
    <mergeCell ref="A246:C246"/>
    <mergeCell ref="A153:I153"/>
    <mergeCell ref="A157:I157"/>
    <mergeCell ref="A158:I158"/>
    <mergeCell ref="A182:I182"/>
    <mergeCell ref="A195:I195"/>
    <mergeCell ref="A134:I134"/>
    <mergeCell ref="A138:I138"/>
    <mergeCell ref="A139:A141"/>
    <mergeCell ref="B139:B141"/>
    <mergeCell ref="C139:D140"/>
    <mergeCell ref="E139:G139"/>
    <mergeCell ref="H139:H140"/>
    <mergeCell ref="E140:E141"/>
    <mergeCell ref="F140:F141"/>
    <mergeCell ref="G140:G141"/>
    <mergeCell ref="A109:I109"/>
    <mergeCell ref="A111:I111"/>
    <mergeCell ref="A113:I113"/>
    <mergeCell ref="A116:A117"/>
    <mergeCell ref="B116:B117"/>
    <mergeCell ref="A95:A96"/>
    <mergeCell ref="A101:I101"/>
    <mergeCell ref="A102:A103"/>
    <mergeCell ref="B102:B103"/>
    <mergeCell ref="C102:C103"/>
    <mergeCell ref="A23:A24"/>
    <mergeCell ref="A47:A48"/>
    <mergeCell ref="A65:A66"/>
    <mergeCell ref="A81:A82"/>
    <mergeCell ref="B81:B82"/>
    <mergeCell ref="A9:I9"/>
    <mergeCell ref="A10:I10"/>
    <mergeCell ref="A13:I13"/>
    <mergeCell ref="A14:I14"/>
    <mergeCell ref="A17:A18"/>
    <mergeCell ref="A1:I1"/>
    <mergeCell ref="A2:I2"/>
    <mergeCell ref="A3:I3"/>
    <mergeCell ref="A4:I4"/>
    <mergeCell ref="A5:I5"/>
  </mergeCells>
  <pageMargins left="0.82677165354330717" right="0.23622047244094491" top="0.74803149606299213" bottom="0.74803149606299213" header="0.31496062992125984" footer="0.31496062992125984"/>
  <pageSetup scale="90" fitToHeight="2"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SEPTIEMBRE 2023 </vt:lpstr>
      <vt:lpstr>'SEPTIEMBRE 2023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CONTABILIDAD-03</dc:creator>
  <cp:lastModifiedBy>Administrador</cp:lastModifiedBy>
  <cp:lastPrinted>2023-10-12T16:53:25Z</cp:lastPrinted>
  <dcterms:created xsi:type="dcterms:W3CDTF">2023-10-12T16:12:59Z</dcterms:created>
  <dcterms:modified xsi:type="dcterms:W3CDTF">2023-10-12T18:09:55Z</dcterms:modified>
</cp:coreProperties>
</file>